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E:\REM A-PM MARZO 2026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0" yWindow="0" windowWidth="28800" windowHeight="12315" tabRatio="900" activeTab="28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3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AI29" i="33" s="1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34" i="33" l="1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<sst xmlns="http://schemas.openxmlformats.org/spreadsheetml/2006/main" count="15283" uniqueCount="4454">
  <si>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</si>
  <si>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</si>
  <si>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</si>
  <si>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</si>
  <si>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</si>
  <si>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</si>
  <si>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</si>
  <si>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</si>
  <si>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</si>
  <si>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</si>
  <si>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</si>
  <si>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</si>
  <si>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</si>
  <si>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</si>
  <si>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</si>
  <si>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</si>
  <si>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</si>
  <si>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</si>
  <si>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</si>
  <si>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</si>
  <si>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</si>
  <si>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</si>
  <si>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</si>
  <si>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</si>
  <si>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</si>
  <si>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</si>
  <si>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</si>
  <si>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</si>
  <si>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</si>
  <si>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</si>
  <si>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</si>
  <si>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</si>
  <si>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</si>
  <si>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</si>
  <si>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</si>
  <si>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</si>
  <si>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</si>
  <si>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</si>
  <si>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</si>
  <si>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</si>
  <si>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</si>
  <si>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</si>
  <si>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</si>
  <si>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</si>
  <si>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</si>
  <si>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</si>
  <si>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</si>
  <si>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</si>
  <si>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</si>
  <si>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</si>
  <si>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</si>
  <si>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</si>
  <si>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</si>
  <si>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</si>
  <si>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</si>
  <si>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</si>
  <si>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</si>
  <si>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</si>
  <si>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</si>
  <si>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</si>
  <si>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</si>
  <si>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</si>
  <si>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</si>
  <si>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</si>
  <si>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</si>
  <si>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</si>
  <si>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</si>
  <si>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</si>
  <si>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</si>
  <si>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</si>
  <si>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</si>
  <si>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</si>
  <si>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</si>
  <si>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</si>
  <si>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</si>
  <si>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</si>
  <si>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</si>
  <si>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</si>
  <si>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</si>
  <si>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</si>
  <si>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</si>
  <si>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</si>
  <si>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</si>
  <si>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</si>
  <si>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</si>
  <si>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</si>
  <si>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</si>
  <si>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</si>
  <si>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</si>
  <si>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</si>
  <si>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</si>
  <si>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</si>
  <si>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</si>
  <si>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</si>
  <si>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</si>
  <si>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</si>
  <si>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</si>
  <si>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</si>
  <si>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</si>
  <si>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</si>
  <si>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</si>
  <si>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</si>
  <si>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</si>
  <si>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</si>
  <si>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</si>
  <si>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</si>
  <si>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</si>
  <si>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</si>
  <si>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</si>
  <si>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</si>
  <si>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</si>
  <si>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</si>
  <si>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</si>
  <si>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</si>
  <si>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</si>
  <si>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</si>
  <si>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</si>
  <si>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</si>
  <si>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</si>
  <si>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</si>
  <si>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</si>
  <si>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</si>
  <si>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</si>
  <si>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</si>
  <si>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</si>
  <si>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</si>
  <si>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</si>
  <si>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</si>
  <si>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</si>
  <si>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</si>
  <si>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</si>
  <si>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</si>
  <si>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</si>
  <si>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</si>
  <si>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</si>
  <si>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</si>
  <si>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</si>
  <si>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</si>
  <si>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</si>
  <si>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</si>
  <si>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</si>
  <si>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</si>
  <si>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</si>
  <si>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</si>
  <si>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</si>
  <si>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</si>
  <si>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</si>
  <si>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</si>
  <si>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</si>
  <si>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</si>
  <si>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</si>
  <si>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</si>
  <si>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</si>
  <si>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</si>
  <si>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</si>
  <si>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</si>
  <si>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</si>
  <si>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</si>
  <si>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</si>
  <si>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</si>
  <si>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</si>
  <si>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</si>
  <si>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</si>
  <si>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</si>
  <si>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</si>
  <si>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</si>
  <si>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</si>
  <si>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</si>
  <si>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</si>
  <si>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</si>
  <si>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</si>
  <si>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</si>
  <si>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</si>
  <si>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</si>
  <si>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</si>
  <si>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</si>
  <si>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</si>
  <si>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</si>
  <si>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</si>
  <si>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</si>
  <si>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</si>
  <si>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</si>
  <si>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</si>
  <si>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</si>
  <si>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</si>
  <si>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</si>
  <si>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</si>
  <si>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</si>
  <si>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</si>
  <si>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</si>
  <si>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</si>
  <si>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</si>
  <si>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</si>
  <si>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</si>
  <si>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</si>
  <si>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</si>
  <si>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</si>
  <si>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</si>
  <si>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</si>
  <si>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</si>
  <si>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</si>
  <si>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</si>
  <si>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</si>
  <si>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</si>
  <si>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</si>
  <si>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</si>
  <si>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</si>
  <si>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</si>
  <si>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</si>
  <si>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</si>
  <si>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</si>
  <si>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</si>
  <si>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</si>
  <si>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</si>
  <si>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</si>
  <si>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</si>
  <si>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</si>
  <si>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</si>
  <si>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</si>
  <si>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</si>
  <si>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</si>
  <si>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</si>
  <si>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</si>
  <si>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</si>
  <si>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</si>
  <si>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</si>
  <si>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</si>
  <si>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</si>
  <si>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</si>
  <si>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</si>
  <si>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</si>
  <si>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</si>
  <si>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</si>
  <si>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</si>
  <si>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</si>
  <si>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</si>
  <si>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</si>
  <si>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</si>
  <si>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</si>
  <si>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</si>
  <si>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</si>
  <si>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</si>
  <si>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</si>
  <si>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</si>
  <si>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</si>
  <si>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</si>
  <si>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</si>
  <si>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</si>
  <si>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</si>
  <si>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</si>
  <si>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</si>
  <si>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</si>
  <si>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</si>
  <si>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</si>
  <si>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</si>
  <si>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</si>
  <si>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</si>
  <si>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</si>
  <si>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</si>
  <si>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</si>
  <si>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</si>
  <si>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</si>
  <si>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</si>
  <si>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</si>
  <si>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</si>
  <si>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</si>
  <si>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</si>
  <si>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</si>
  <si>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</si>
  <si>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</si>
  <si>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</si>
  <si>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</si>
  <si>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</si>
  <si>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</si>
  <si>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</si>
  <si>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</si>
  <si>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</si>
  <si>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</si>
  <si>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</si>
  <si>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</si>
  <si>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</si>
  <si>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</si>
  <si>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</si>
  <si>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</si>
  <si>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</si>
  <si>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</si>
  <si>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</si>
  <si>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</si>
  <si>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</si>
  <si>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</si>
  <si>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</si>
  <si>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</si>
  <si>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</si>
  <si>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</si>
  <si>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</si>
  <si>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</si>
  <si>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</si>
  <si>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</si>
  <si>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</si>
  <si>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</si>
  <si>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</si>
  <si>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</si>
  <si>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</si>
  <si>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</si>
  <si>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</si>
  <si>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</si>
  <si>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</si>
  <si>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</si>
  <si>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</si>
  <si>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</si>
  <si>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</si>
  <si>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</si>
  <si>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</si>
  <si>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</si>
  <si>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</si>
  <si>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</si>
  <si>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</si>
  <si>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</si>
  <si>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</si>
  <si>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</si>
  <si>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</si>
  <si>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</si>
  <si>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</si>
  <si>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</si>
  <si>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</si>
  <si>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</si>
  <si>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</si>
  <si>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</si>
  <si>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</si>
  <si>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</si>
  <si>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</si>
  <si>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</si>
  <si>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</si>
  <si>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</si>
  <si>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</si>
  <si>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</si>
  <si>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</si>
  <si>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</si>
  <si>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</si>
  <si>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</si>
  <si>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</si>
  <si>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</si>
  <si>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</si>
  <si>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</si>
  <si>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</si>
  <si>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</si>
  <si>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</si>
  <si>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</si>
  <si>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</si>
  <si>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</si>
  <si>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</si>
  <si>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</si>
  <si>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</si>
  <si>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</si>
  <si>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</si>
  <si>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</si>
  <si>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</si>
  <si>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</si>
  <si>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</si>
  <si>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</si>
  <si>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</si>
  <si>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</si>
  <si>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</si>
  <si>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</si>
  <si>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</si>
  <si>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</si>
  <si>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</si>
  <si>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</si>
  <si>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</si>
  <si>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</si>
  <si>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</si>
  <si>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</si>
  <si>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</si>
  <si>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</si>
  <si>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</si>
  <si>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</si>
  <si>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</si>
  <si>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</si>
  <si>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</si>
  <si>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</si>
  <si>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</si>
  <si>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</si>
  <si>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</si>
  <si>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</si>
  <si>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</si>
  <si>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</si>
  <si>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</si>
  <si>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</si>
  <si>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</si>
  <si>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</si>
  <si>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</si>
  <si>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</si>
  <si>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</si>
  <si>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</si>
  <si>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</si>
  <si>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</si>
  <si>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</si>
  <si>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</si>
  <si>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</si>
  <si>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</si>
  <si>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</si>
  <si>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</si>
  <si>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</si>
  <si>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</si>
  <si>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</si>
  <si>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</si>
  <si>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</si>
  <si>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</si>
  <si>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</si>
  <si>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</si>
  <si>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</si>
  <si>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</si>
  <si>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</si>
  <si>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</si>
  <si>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</si>
  <si>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</si>
  <si>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</si>
  <si>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</si>
  <si>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</si>
  <si>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</si>
  <si>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</si>
  <si>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</si>
  <si>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</si>
  <si>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</si>
  <si>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</si>
  <si>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</si>
  <si>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</si>
  <si>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</si>
  <si>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</si>
  <si>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</si>
  <si>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</si>
  <si>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</si>
  <si>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</si>
  <si>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</si>
  <si>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</si>
  <si>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</si>
  <si>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</si>
  <si>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</si>
  <si>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</si>
  <si>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</si>
  <si>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</si>
  <si>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</si>
  <si>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</si>
  <si>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</si>
  <si>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</si>
  <si>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</si>
  <si>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</si>
  <si>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</si>
  <si>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</si>
  <si>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</si>
  <si>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</si>
  <si>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</si>
  <si>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</si>
  <si>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</si>
  <si>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</si>
  <si>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</si>
  <si>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</si>
  <si>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</si>
  <si>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</si>
  <si>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</si>
  <si>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</si>
  <si>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</si>
  <si>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</si>
  <si>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</si>
  <si>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</si>
  <si>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</si>
  <si>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</si>
  <si>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</si>
  <si>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</si>
  <si>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</si>
  <si>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</si>
  <si>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</si>
  <si>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</si>
  <si>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</si>
  <si>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</si>
  <si>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</si>
  <si>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</si>
  <si>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</si>
  <si>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</si>
  <si>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</si>
  <si>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</si>
  <si>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</si>
  <si>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</si>
  <si>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</si>
  <si>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</si>
  <si>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</si>
  <si>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</si>
  <si>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</si>
  <si>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</si>
  <si>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</si>
  <si>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</si>
  <si>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</si>
  <si>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</si>
  <si>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</si>
  <si>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</si>
  <si>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</si>
  <si>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</si>
  <si>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</si>
  <si>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</si>
  <si>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</si>
  <si>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</si>
  <si>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</si>
  <si>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</si>
  <si>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</si>
  <si>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</si>
  <si>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</si>
  <si>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</si>
  <si>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</si>
  <si>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</si>
  <si>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</si>
  <si>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</si>
  <si>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</si>
  <si>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</si>
  <si>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</si>
  <si>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</si>
  <si>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</si>
  <si>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</si>
  <si>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</si>
  <si>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</si>
  <si>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</si>
  <si>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</si>
  <si>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</si>
  <si>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</si>
  <si>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</si>
  <si>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</si>
  <si>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</si>
  <si>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</si>
  <si>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</si>
  <si>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</si>
  <si>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</si>
  <si>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</si>
  <si>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</si>
  <si>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</si>
  <si>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</si>
  <si>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</si>
  <si>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</si>
  <si>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</si>
  <si>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</si>
  <si>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</si>
  <si>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</si>
  <si>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</si>
  <si>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</si>
  <si>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</si>
  <si>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</si>
  <si>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</si>
  <si>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</si>
  <si>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</si>
  <si>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</si>
  <si>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</si>
  <si>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</si>
  <si>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</si>
  <si>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</si>
  <si>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</si>
  <si>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</si>
  <si>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</si>
  <si>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</si>
  <si>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</si>
  <si>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</si>
  <si>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</si>
  <si>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</si>
  <si>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</si>
  <si>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</si>
  <si>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</si>
  <si>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</si>
  <si>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</si>
  <si>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</si>
  <si>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</si>
  <si>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</si>
  <si>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</si>
  <si>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</si>
  <si>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</si>
  <si>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</si>
  <si>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</si>
  <si>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</si>
  <si>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</si>
  <si>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</si>
  <si>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</si>
  <si>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</si>
  <si>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</si>
  <si>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</si>
  <si>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</si>
  <si>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</si>
  <si>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</si>
  <si>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</si>
  <si>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</si>
  <si>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</si>
  <si>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</si>
  <si>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</si>
  <si>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</si>
  <si>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</si>
  <si>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</si>
  <si>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</si>
  <si>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</si>
  <si>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</si>
  <si>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</si>
  <si>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</si>
  <si>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</si>
  <si>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</si>
  <si>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</si>
  <si>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</si>
  <si>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</si>
  <si>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</si>
  <si>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</si>
  <si>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</si>
  <si>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</si>
  <si>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</si>
  <si>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</si>
  <si>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</si>
  <si>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</si>
  <si>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</si>
  <si>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</si>
  <si>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</si>
  <si>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</si>
  <si>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</si>
  <si>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</si>
  <si>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</si>
  <si>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</si>
  <si>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</si>
  <si>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</si>
  <si>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</si>
  <si>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</si>
  <si>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</si>
  <si>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</si>
  <si>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</si>
  <si>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</si>
  <si>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</si>
  <si>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</si>
  <si>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</si>
  <si>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</si>
  <si>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</si>
  <si>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</si>
  <si>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</si>
  <si>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</si>
  <si>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</si>
  <si>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</si>
  <si>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</si>
  <si>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</si>
  <si>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</si>
  <si>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</si>
  <si>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</si>
  <si>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</si>
  <si>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</si>
  <si>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</si>
  <si>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</si>
  <si>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</si>
  <si>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</si>
  <si>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</si>
  <si>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</si>
  <si>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</si>
  <si>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</si>
  <si>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</si>
  <si>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</si>
  <si>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</si>
  <si>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</si>
  <si>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</si>
  <si>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</si>
  <si>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</si>
  <si>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</si>
  <si>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</si>
  <si>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</si>
  <si>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</si>
  <si>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</si>
  <si>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</si>
  <si>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</si>
  <si>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</si>
  <si>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</si>
  <si>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</si>
  <si>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</si>
  <si>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</si>
  <si>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</si>
  <si>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</si>
  <si>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</si>
  <si>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</si>
  <si>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</si>
  <si>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</si>
  <si>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</si>
  <si>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</si>
  <si>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</si>
  <si>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</si>
  <si>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</si>
  <si>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</si>
  <si>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</si>
  <si>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</si>
  <si>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</si>
  <si>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</si>
  <si>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</si>
  <si>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</si>
  <si>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</si>
  <si>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</si>
  <si>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</si>
  <si>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</si>
  <si>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</si>
  <si>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</si>
  <si>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</si>
  <si>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</si>
  <si>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</si>
  <si>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</si>
  <si>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</si>
  <si>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</si>
  <si>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</si>
  <si>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</si>
  <si>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</si>
  <si>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</si>
  <si>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</si>
  <si>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</si>
  <si>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</si>
  <si>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</si>
  <si>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</si>
  <si>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</si>
  <si>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</si>
  <si>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</si>
  <si>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</si>
  <si>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</si>
  <si>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</si>
  <si>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</si>
  <si>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</si>
  <si>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</si>
  <si>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</si>
  <si>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</si>
  <si>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</si>
  <si>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</si>
  <si>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</si>
  <si>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</si>
  <si>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</si>
  <si>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</si>
  <si>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</si>
  <si>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</si>
  <si>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</si>
  <si>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</si>
  <si>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</si>
  <si>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</si>
  <si>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</si>
  <si>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</si>
  <si>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</si>
  <si>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</si>
  <si>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</si>
  <si>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</si>
  <si>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</si>
  <si>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</si>
  <si>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</si>
  <si>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</si>
  <si>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</si>
  <si>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</si>
  <si>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</si>
  <si>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</si>
  <si>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</si>
  <si>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</si>
  <si>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</si>
  <si>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</si>
  <si>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</si>
  <si>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</si>
  <si>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</si>
  <si>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</si>
  <si>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</si>
  <si>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</si>
  <si>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</si>
  <si>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</si>
  <si>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</si>
  <si>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</si>
  <si>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</si>
  <si>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</si>
  <si>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</si>
  <si>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</si>
  <si>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</si>
  <si>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</si>
  <si>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</si>
  <si>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</si>
  <si>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</si>
  <si>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</si>
  <si>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</si>
  <si>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</si>
  <si>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</si>
  <si>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</si>
  <si>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</si>
  <si>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</si>
  <si>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</si>
  <si>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</si>
  <si>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</si>
  <si>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</si>
  <si>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</si>
  <si>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</si>
  <si>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</si>
  <si>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</si>
  <si>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</si>
  <si>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</si>
  <si>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</si>
  <si>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</si>
  <si>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</si>
  <si>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</si>
  <si>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</si>
  <si>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</si>
  <si>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</si>
  <si>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</si>
  <si>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</si>
  <si>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</si>
  <si>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</si>
  <si>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</si>
  <si>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</si>
  <si>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</si>
  <si>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</si>
  <si>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</si>
  <si>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</si>
  <si>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</si>
  <si>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</si>
  <si>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</si>
  <si>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</si>
  <si>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</si>
  <si>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</si>
  <si>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</si>
  <si>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</si>
  <si>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</si>
  <si>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</si>
  <si>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</si>
  <si>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</si>
  <si>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</si>
  <si>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</si>
  <si>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</si>
  <si>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</si>
  <si>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</si>
  <si>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</si>
  <si>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</si>
  <si>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</si>
  <si>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</si>
  <si>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</si>
  <si>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</si>
  <si>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</si>
  <si>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</si>
  <si>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</si>
  <si>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</si>
  <si>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</si>
  <si>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</si>
  <si>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</si>
  <si>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</si>
  <si>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</si>
  <si>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</si>
  <si>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</si>
  <si>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</si>
  <si>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</si>
  <si>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</si>
  <si>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</si>
  <si>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</si>
  <si>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</si>
  <si>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</si>
  <si>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</si>
  <si>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</si>
  <si>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</si>
  <si>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</si>
  <si>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</si>
  <si>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</si>
  <si>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</si>
  <si>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</si>
  <si>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</si>
  <si>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</si>
  <si>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</si>
  <si>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</si>
  <si>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</si>
  <si>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</si>
  <si>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</si>
  <si>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</si>
  <si>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</si>
  <si>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</si>
  <si>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</si>
  <si>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</si>
  <si>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</si>
  <si>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</si>
  <si>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</si>
  <si>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</si>
  <si>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</si>
  <si>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</si>
  <si>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</si>
  <si>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</si>
  <si>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</si>
  <si>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</si>
  <si>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</si>
  <si>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</si>
  <si>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</si>
  <si>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</si>
  <si>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</si>
  <si>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</si>
  <si>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</si>
  <si>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</si>
  <si>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</si>
  <si>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</si>
  <si>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</si>
  <si>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</si>
  <si>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</si>
  <si>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</si>
  <si>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</si>
  <si>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</si>
  <si>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</si>
  <si>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</si>
  <si>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</si>
  <si>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</si>
  <si>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</si>
  <si>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</si>
  <si>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</si>
  <si>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</si>
  <si>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</si>
  <si>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</si>
  <si>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</si>
  <si>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</si>
  <si>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</si>
  <si>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</si>
  <si>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</si>
  <si>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</si>
  <si>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</si>
  <si>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</si>
  <si>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</si>
  <si>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</si>
  <si>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</si>
  <si>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</si>
  <si>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</si>
  <si>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</si>
  <si>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</si>
  <si>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</si>
  <si>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</si>
  <si>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</si>
  <si>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</si>
  <si>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</si>
  <si>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</si>
  <si>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</si>
  <si>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</si>
  <si>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</si>
  <si>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</si>
  <si>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</si>
  <si>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</si>
  <si>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</si>
  <si>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</si>
  <si>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</si>
  <si>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</si>
  <si>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</si>
  <si>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</si>
  <si>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</si>
  <si>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</si>
  <si>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</si>
  <si>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</si>
  <si>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</si>
  <si>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</si>
  <si>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</si>
  <si>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</si>
  <si>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</si>
  <si>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</si>
  <si>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</si>
  <si>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</si>
  <si>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</si>
  <si>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</si>
  <si>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</si>
  <si>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</si>
  <si>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</si>
  <si>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</si>
  <si>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</si>
  <si>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</si>
  <si>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</si>
  <si>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</si>
  <si>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</si>
  <si>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</si>
  <si>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</si>
  <si>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</si>
  <si>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</si>
  <si>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</si>
  <si>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</si>
  <si>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</si>
  <si>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</si>
  <si>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</si>
  <si>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</si>
  <si>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</si>
  <si>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</si>
  <si>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</si>
  <si>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</si>
  <si>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</si>
  <si>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</si>
  <si>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</si>
  <si>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</si>
  <si>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</si>
  <si>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</si>
  <si>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</si>
  <si>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</si>
  <si>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</si>
  <si>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</si>
  <si>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</si>
  <si>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</si>
  <si>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</si>
  <si>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</si>
  <si>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</si>
  <si>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</si>
  <si>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</si>
  <si>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</si>
  <si>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</si>
  <si>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</si>
  <si>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</si>
  <si>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</si>
  <si>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</si>
  <si>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</si>
  <si>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</si>
  <si>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</si>
  <si>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</si>
  <si>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</si>
  <si>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</si>
  <si>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</si>
  <si>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</si>
  <si>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</si>
  <si>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</si>
  <si>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</si>
  <si>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</si>
  <si>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</si>
  <si>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</si>
  <si>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</si>
  <si>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</si>
  <si>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</si>
  <si>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</si>
  <si>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</si>
  <si>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</si>
  <si>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</si>
  <si>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</si>
  <si>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</si>
  <si>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</si>
  <si>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</si>
  <si>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</si>
  <si>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</si>
  <si>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</si>
  <si>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</si>
  <si>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</si>
  <si>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</si>
  <si>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</si>
  <si>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</si>
  <si>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</si>
  <si>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</si>
  <si>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</si>
  <si>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</si>
  <si>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</si>
  <si>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</si>
  <si>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</si>
  <si>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</si>
  <si>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</si>
  <si>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</si>
  <si>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</si>
  <si>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</si>
  <si>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</si>
  <si>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</si>
  <si>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</si>
  <si>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</si>
  <si>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</si>
  <si>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</si>
  <si>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</si>
  <si>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</si>
  <si>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</si>
  <si>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</si>
  <si>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</si>
  <si>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</si>
  <si>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</si>
  <si>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</si>
  <si>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</si>
  <si>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</si>
  <si>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</si>
  <si>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</si>
  <si>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</si>
  <si>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</si>
  <si>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</si>
  <si>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</si>
  <si>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</si>
  <si>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</si>
  <si>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</si>
  <si>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</si>
  <si>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</si>
  <si>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</si>
  <si>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</si>
  <si>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</si>
  <si>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</si>
  <si>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</si>
  <si>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</si>
  <si>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</si>
  <si>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</si>
  <si>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</si>
  <si>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</si>
  <si>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</si>
  <si>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</si>
  <si>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</si>
  <si>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</si>
  <si>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</si>
  <si>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</si>
  <si>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</si>
  <si>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</si>
  <si>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</si>
  <si>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</si>
  <si>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</si>
  <si>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</si>
  <si>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</si>
  <si>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</si>
  <si>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</si>
  <si>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</si>
  <si>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</si>
  <si>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</si>
  <si>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</si>
  <si>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</si>
  <si>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</si>
  <si>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</si>
  <si>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</si>
  <si>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</si>
  <si>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</si>
  <si>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</si>
  <si>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</si>
  <si>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</si>
  <si>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</si>
  <si>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</si>
  <si>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</si>
  <si>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</si>
  <si>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</si>
  <si>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</si>
  <si>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</si>
  <si>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</si>
  <si>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</si>
  <si>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</si>
  <si>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</si>
  <si>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</si>
  <si>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</si>
  <si>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</si>
  <si>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</si>
  <si>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</si>
  <si>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</si>
  <si>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</si>
  <si>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</si>
  <si>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</si>
  <si>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</si>
  <si>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</si>
  <si>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</si>
  <si>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</si>
  <si>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</si>
  <si>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</si>
  <si>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</si>
  <si>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</si>
  <si>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</si>
  <si>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</si>
  <si>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</si>
  <si>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</si>
  <si>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</si>
  <si>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</si>
  <si>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</si>
  <si>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</si>
  <si>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</si>
  <si>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</si>
  <si>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</si>
  <si>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</si>
  <si>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</si>
  <si>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</si>
  <si>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</si>
  <si>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</si>
  <si>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</si>
  <si>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</si>
  <si>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</si>
  <si>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</si>
  <si>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</si>
  <si>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</si>
  <si>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</si>
  <si>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</si>
  <si>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</si>
  <si>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</si>
  <si>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</si>
  <si>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</si>
  <si>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</si>
  <si>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</si>
  <si>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</si>
  <si>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</si>
  <si>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</si>
  <si>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</si>
  <si>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</si>
  <si>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</si>
  <si>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</si>
  <si>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</si>
  <si>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</si>
  <si>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</si>
  <si>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</si>
  <si>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</si>
  <si>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</si>
  <si>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</si>
  <si>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</si>
  <si>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</si>
  <si>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</si>
  <si>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</si>
  <si>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</si>
  <si>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</si>
  <si>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</si>
  <si>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</si>
  <si>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</si>
  <si>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</si>
  <si>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</si>
  <si>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</si>
  <si>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</si>
  <si>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</si>
  <si>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</si>
  <si>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</si>
  <si>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</si>
  <si>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</si>
  <si>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</si>
  <si>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</si>
  <si>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</si>
  <si>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</si>
  <si>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</si>
  <si>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</si>
  <si>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</si>
  <si>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</si>
  <si>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</si>
  <si>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</si>
  <si>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</si>
  <si>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</si>
  <si>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</si>
  <si>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</si>
  <si>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</si>
  <si>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</si>
  <si>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</si>
  <si>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</si>
  <si>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</si>
  <si>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</si>
  <si>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</si>
  <si>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</si>
  <si>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</si>
  <si>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</si>
  <si>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</si>
  <si>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</si>
  <si>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</si>
  <si>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</si>
  <si>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</si>
  <si>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</si>
  <si>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</si>
  <si>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</si>
  <si>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</si>
  <si>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</si>
  <si>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</si>
  <si>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</si>
  <si>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</si>
  <si>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</si>
  <si>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</si>
  <si>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</si>
  <si>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</si>
  <si>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</si>
  <si>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</si>
  <si>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</si>
  <si>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</si>
  <si>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</si>
  <si>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</si>
  <si>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</si>
  <si>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</si>
  <si>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</si>
  <si>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</si>
  <si>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</si>
  <si>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</si>
  <si>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</si>
  <si>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</si>
  <si>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</si>
  <si>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</si>
  <si>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</si>
  <si>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</si>
  <si>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</si>
  <si>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</si>
  <si>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</si>
  <si>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</si>
  <si>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</si>
  <si>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</si>
  <si>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</si>
  <si>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</si>
  <si>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</si>
  <si>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</si>
  <si>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</si>
  <si>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</si>
  <si>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</si>
  <si>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</si>
  <si>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</si>
  <si>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</si>
  <si>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</si>
  <si>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</si>
  <si>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</si>
  <si>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</si>
  <si>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</si>
  <si>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</si>
  <si>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</si>
  <si>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</si>
  <si>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</si>
  <si>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</si>
  <si>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</si>
  <si>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</si>
  <si>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</si>
  <si>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</si>
  <si>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</si>
  <si>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</si>
  <si>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</si>
  <si>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</si>
  <si>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</si>
  <si>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</si>
  <si>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</si>
  <si>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</si>
  <si>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</si>
  <si>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</si>
  <si>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</si>
  <si>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</si>
  <si>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</si>
  <si>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</si>
  <si>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</si>
  <si>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</si>
  <si>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</si>
  <si>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</si>
  <si>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</si>
  <si>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</si>
  <si>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</si>
  <si>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</si>
  <si>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</si>
  <si>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</si>
  <si>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</si>
  <si>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</si>
  <si>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</si>
  <si>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</si>
  <si>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</si>
  <si>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</si>
  <si>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</si>
  <si>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</si>
  <si>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</si>
  <si>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</si>
  <si>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</si>
  <si>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</si>
  <si>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</si>
  <si>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</si>
  <si>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</si>
  <si>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</si>
  <si>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</si>
  <si>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</si>
  <si>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</si>
  <si>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</si>
  <si>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</si>
  <si>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</si>
  <si>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</si>
  <si>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</si>
  <si>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</si>
  <si>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</si>
  <si>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</si>
  <si>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</si>
  <si>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</si>
  <si>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</si>
  <si>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</si>
  <si>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</si>
  <si>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</si>
  <si>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</si>
  <si>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</si>
  <si>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</si>
  <si>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</si>
  <si>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</si>
  <si>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</si>
  <si>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</si>
  <si>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</si>
  <si>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</si>
  <si>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</si>
  <si>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</si>
  <si>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</si>
  <si>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</si>
  <si>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</si>
  <si>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</si>
  <si>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</si>
  <si>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</si>
  <si>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</si>
  <si>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</si>
  <si>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</si>
  <si>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</si>
  <si>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</si>
  <si>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</si>
  <si>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</si>
  <si>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</si>
  <si>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</si>
  <si>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</si>
  <si>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</si>
  <si>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</si>
  <si>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</si>
  <si>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</si>
  <si>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</si>
  <si>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</si>
  <si>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</si>
  <si>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</si>
  <si>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</si>
  <si>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</si>
  <si>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</si>
  <si>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</si>
  <si>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</si>
  <si>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</si>
  <si>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</si>
  <si>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</si>
  <si>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</si>
  <si>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</si>
  <si>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</si>
  <si>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</si>
  <si>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</si>
  <si>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</si>
  <si>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</si>
  <si>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</si>
  <si>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</si>
  <si>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</si>
  <si>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</si>
  <si>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</si>
  <si>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</si>
  <si>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</si>
  <si>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</si>
  <si>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</si>
  <si>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</si>
  <si>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</si>
  <si>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</si>
  <si>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</si>
  <si>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</si>
  <si>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</si>
  <si>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</si>
  <si>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</si>
  <si>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</si>
  <si>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</si>
  <si>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</si>
  <si>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</si>
  <si>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</si>
  <si>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</si>
  <si>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</si>
  <si>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</si>
  <si>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</si>
  <si>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</si>
  <si>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</si>
  <si>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</si>
  <si>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</si>
  <si>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</si>
  <si>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</si>
  <si>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</si>
  <si>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</si>
  <si>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</si>
  <si>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</si>
  <si>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</si>
  <si>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</si>
  <si>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</si>
  <si>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</si>
  <si>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</si>
  <si>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</si>
  <si>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</si>
  <si>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</si>
  <si>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</si>
  <si>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</si>
  <si>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</si>
  <si>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</si>
  <si>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</si>
  <si>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</si>
  <si>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</si>
  <si>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</si>
  <si>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</si>
  <si>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</si>
  <si>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</si>
  <si>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</si>
  <si>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</si>
  <si>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</si>
  <si>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</si>
  <si>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</si>
  <si>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</si>
  <si>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</si>
  <si>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</si>
  <si>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</si>
  <si>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</si>
  <si>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</si>
  <si>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</si>
  <si>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</si>
  <si>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</si>
  <si>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</si>
  <si>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</si>
  <si>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</si>
  <si>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</si>
  <si>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</si>
  <si>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</si>
  <si>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</si>
  <si>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</si>
  <si>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</si>
  <si>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</si>
  <si>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</si>
  <si>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</si>
  <si>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</si>
  <si>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</si>
  <si>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</si>
  <si>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</si>
  <si>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</si>
  <si>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</si>
  <si>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</si>
  <si>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</si>
  <si>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</si>
  <si>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</si>
  <si>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</si>
  <si>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</si>
  <si>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</si>
  <si>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</si>
  <si>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</si>
  <si>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</si>
  <si>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</si>
  <si>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</si>
  <si>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</si>
  <si>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</si>
  <si>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</si>
  <si>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</si>
  <si>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</si>
  <si>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</si>
  <si>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</si>
  <si>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</si>
  <si>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</si>
  <si>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</si>
  <si>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</si>
  <si>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</si>
  <si>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</si>
  <si>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</si>
  <si>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</si>
  <si>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</si>
  <si>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</si>
  <si>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</si>
  <si>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</si>
  <si>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</si>
  <si>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</si>
  <si>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</si>
  <si>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</si>
  <si>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</si>
  <si>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</si>
  <si>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</si>
  <si>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</si>
  <si>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</si>
  <si>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</si>
  <si>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</si>
  <si>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</si>
  <si>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</si>
  <si>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</si>
  <si>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</si>
  <si>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</si>
  <si>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</si>
  <si>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</si>
  <si>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</si>
  <si>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</si>
  <si>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</si>
  <si>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</si>
  <si>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</si>
  <si>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</si>
  <si>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</si>
  <si>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</si>
  <si>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</si>
  <si>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</si>
  <si>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</si>
  <si>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</si>
  <si>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</si>
  <si>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</si>
  <si>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</si>
  <si>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</si>
  <si>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</si>
  <si>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</si>
  <si>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</si>
  <si>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</si>
  <si>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</si>
  <si>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</si>
  <si>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</si>
  <si>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</si>
  <si>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</si>
  <si>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</si>
  <si>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</si>
  <si>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</si>
  <si>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</si>
  <si>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</si>
  <si>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</si>
  <si>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</si>
  <si>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</si>
  <si>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</si>
  <si>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</si>
  <si>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</si>
  <si>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</si>
  <si>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</si>
  <si>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</si>
  <si>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</si>
  <si>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</si>
  <si>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</si>
  <si>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</si>
  <si>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</si>
  <si>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</si>
  <si>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</si>
  <si>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</si>
  <si>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</si>
  <si>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</si>
  <si>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</si>
  <si>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</si>
  <si>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</si>
  <si>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</si>
  <si>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</si>
  <si>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</si>
  <si>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</si>
  <si>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</si>
  <si>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</si>
  <si>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</si>
  <si>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</si>
  <si>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</si>
  <si>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</si>
  <si>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</si>
  <si>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</si>
  <si>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</si>
  <si>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</si>
  <si>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</si>
  <si>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</si>
  <si>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</si>
  <si>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</si>
  <si>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</si>
  <si>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</si>
  <si>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</si>
  <si>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</si>
  <si>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</si>
  <si>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</si>
  <si>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</si>
  <si>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</si>
  <si>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</si>
  <si>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</si>
  <si>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</si>
  <si>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</si>
  <si>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</si>
  <si>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</si>
  <si>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</si>
  <si>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</si>
  <si>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</si>
  <si>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</si>
  <si>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</si>
  <si>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</si>
  <si>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</si>
  <si>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</si>
  <si>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</si>
  <si>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</si>
  <si>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</si>
  <si>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</si>
  <si>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</si>
  <si>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</si>
  <si>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</si>
  <si>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</si>
  <si>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</si>
  <si>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</si>
  <si>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</si>
  <si>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</si>
  <si>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</si>
  <si>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</si>
  <si>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</si>
  <si>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</si>
  <si>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</si>
  <si>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</si>
  <si>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</si>
  <si>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</si>
  <si>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</si>
  <si>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</si>
  <si>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</si>
  <si>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</si>
  <si>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</si>
  <si>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</si>
  <si>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</si>
  <si>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</si>
  <si>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</si>
  <si>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</si>
  <si>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</si>
  <si>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</si>
  <si>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</si>
  <si>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</si>
  <si>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</si>
  <si>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</si>
  <si>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</si>
  <si>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</si>
  <si>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</si>
  <si>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</si>
  <si>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</si>
  <si>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</si>
  <si>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</si>
  <si>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</si>
  <si>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</si>
  <si>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</si>
  <si>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</si>
  <si>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</si>
  <si>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</si>
  <si>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</si>
  <si>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</si>
  <si>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</si>
  <si>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</si>
  <si>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</si>
  <si>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</si>
  <si>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</si>
  <si>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</si>
  <si>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</si>
  <si>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</si>
  <si>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</si>
  <si>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</si>
  <si>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</si>
  <si>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</si>
  <si>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</si>
  <si>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</si>
  <si>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</si>
  <si>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</si>
  <si>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</si>
  <si>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</si>
  <si>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</si>
  <si>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</si>
  <si>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</si>
  <si>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</si>
  <si>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</si>
  <si>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</si>
  <si>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</si>
  <si>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</si>
  <si>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</si>
  <si>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</si>
  <si>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</si>
  <si>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</si>
  <si>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</si>
  <si>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</si>
  <si>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</si>
  <si>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</si>
  <si>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</si>
  <si>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</si>
  <si>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</si>
  <si>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</si>
  <si>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</si>
  <si>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</si>
  <si>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</si>
  <si>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</si>
  <si>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</si>
  <si>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</si>
  <si>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</si>
  <si>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</si>
  <si>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</si>
  <si>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</si>
  <si>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</si>
  <si>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</si>
  <si>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</si>
  <si>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</si>
  <si>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</si>
  <si>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</si>
  <si>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</si>
  <si>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</si>
  <si>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</si>
  <si>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</si>
  <si>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</si>
  <si>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</si>
  <si>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</si>
  <si>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</si>
  <si>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</si>
  <si>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</si>
  <si>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</si>
  <si>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</si>
  <si>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</si>
  <si>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</si>
  <si>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</si>
  <si>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</si>
  <si>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</si>
  <si>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</si>
  <si>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</si>
  <si>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</si>
  <si>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</si>
  <si>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</si>
  <si>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</si>
  <si>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</si>
  <si>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</si>
  <si>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</si>
  <si>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</si>
  <si>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</si>
  <si>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</si>
  <si>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</si>
  <si>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</si>
  <si>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</si>
  <si>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</si>
  <si>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</si>
  <si>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</si>
  <si>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</si>
  <si>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</si>
  <si>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</si>
  <si>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</si>
  <si>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</si>
  <si>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</si>
  <si>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</si>
  <si>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</si>
  <si>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</si>
  <si>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</si>
  <si>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</si>
  <si>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</si>
  <si>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</si>
  <si>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</si>
  <si>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</si>
  <si>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</si>
  <si>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</si>
  <si>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</si>
  <si>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</si>
  <si>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</si>
  <si>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</si>
  <si>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</si>
  <si>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</si>
  <si>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</si>
  <si>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</si>
  <si>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</si>
  <si>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</si>
  <si>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</si>
  <si>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</si>
  <si>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</si>
  <si>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</si>
  <si>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</si>
  <si>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</si>
  <si>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</si>
  <si>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</si>
  <si>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</si>
  <si>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</si>
  <si>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</si>
  <si>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</si>
  <si>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</si>
  <si>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</si>
  <si>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</si>
  <si>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</si>
  <si>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</si>
  <si>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</si>
  <si>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</si>
  <si>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</si>
  <si>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</si>
  <si>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</si>
  <si>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</si>
  <si>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</si>
  <si>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</si>
  <si>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</si>
  <si>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</si>
  <si>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</si>
  <si>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</si>
  <si>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</si>
  <si>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</si>
  <si>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</si>
  <si>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</si>
  <si>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</si>
  <si>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</si>
  <si>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</si>
  <si>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</si>
  <si>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</si>
  <si>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</si>
  <si>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</si>
  <si>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</si>
  <si>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</si>
  <si>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</si>
  <si>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</si>
  <si>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</si>
  <si>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</si>
  <si>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</si>
  <si>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</si>
  <si>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</si>
  <si>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</si>
  <si>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</si>
  <si>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</si>
  <si>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</si>
  <si>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</si>
  <si>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</si>
  <si>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</si>
  <si>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</si>
  <si>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</si>
  <si>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</si>
  <si>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</si>
  <si>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</si>
  <si>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</si>
  <si>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</si>
  <si>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</si>
  <si>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</si>
  <si>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</si>
  <si>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</si>
  <si>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</si>
  <si>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</si>
  <si>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</si>
  <si>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</si>
  <si>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</si>
  <si>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</si>
  <si>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</si>
  <si>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</si>
  <si>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</si>
  <si>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</si>
  <si>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</si>
  <si>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</si>
  <si>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</si>
  <si>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</si>
  <si>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</si>
  <si>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</si>
  <si>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</si>
  <si>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</si>
  <si>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</si>
  <si>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</si>
  <si>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</si>
  <si>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</si>
  <si>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</si>
  <si>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</si>
  <si>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</si>
  <si>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</si>
  <si>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</si>
  <si>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</si>
  <si>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</si>
  <si>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</si>
  <si>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</si>
  <si>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</si>
  <si>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</si>
  <si>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</si>
  <si>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</si>
  <si>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</si>
  <si>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</si>
  <si>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</si>
  <si>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</si>
  <si>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</si>
  <si>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</si>
  <si>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</si>
  <si>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</si>
  <si>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</si>
  <si>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</si>
  <si>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</si>
  <si>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</si>
  <si>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</si>
  <si>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</si>
  <si>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</si>
  <si>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</si>
  <si>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</si>
  <si>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</si>
  <si>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</si>
  <si>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</si>
  <si>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</si>
  <si>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</si>
  <si>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</si>
  <si>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</si>
  <si>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</si>
  <si>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</si>
  <si>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</si>
  <si>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</si>
  <si>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</si>
  <si>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</si>
  <si>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</si>
  <si>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</si>
  <si>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</si>
  <si>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</si>
  <si>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</si>
  <si>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</si>
  <si>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</si>
  <si>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</si>
  <si>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</si>
  <si>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</si>
  <si>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</si>
  <si>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</si>
  <si>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</si>
  <si>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</si>
  <si>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</si>
  <si>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</si>
  <si>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</si>
  <si>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</si>
  <si>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</si>
  <si>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</si>
  <si>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</si>
  <si>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</si>
  <si>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</si>
  <si>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</si>
  <si>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</si>
  <si>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</si>
  <si>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</si>
  <si>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</si>
  <si>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</si>
  <si>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</si>
  <si>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</si>
  <si>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</si>
  <si>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</si>
  <si>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</si>
  <si>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</si>
  <si>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</si>
  <si>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</si>
  <si>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</si>
  <si>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</si>
  <si>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</si>
  <si>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</si>
  <si>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</si>
  <si>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</si>
  <si>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</si>
  <si>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</si>
  <si>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</si>
  <si>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</si>
  <si>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</si>
  <si>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</si>
  <si>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</si>
  <si>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</si>
  <si>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</si>
  <si>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</si>
  <si>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</si>
  <si>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</si>
  <si>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</si>
  <si>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</si>
  <si>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</si>
  <si>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</si>
  <si>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</si>
  <si>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</si>
  <si>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</si>
  <si>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</si>
  <si>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</si>
  <si>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</si>
  <si>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</si>
  <si>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</si>
  <si>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</si>
  <si>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</si>
  <si>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</si>
  <si>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</si>
  <si>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</si>
  <si>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</si>
  <si>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</si>
  <si>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</si>
  <si>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</si>
  <si>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</si>
  <si>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</si>
  <si>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</si>
  <si>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</si>
  <si>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</si>
  <si>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</si>
  <si>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</si>
  <si>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</si>
  <si>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</si>
  <si>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</si>
  <si>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</si>
  <si>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</si>
  <si>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</si>
  <si>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</si>
  <si>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</si>
  <si>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</si>
  <si>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</si>
  <si>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</si>
  <si>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</si>
  <si>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</si>
  <si>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</si>
  <si>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</si>
  <si>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</si>
  <si>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</si>
  <si>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</si>
  <si>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</si>
  <si>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</si>
  <si>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</si>
  <si>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</si>
  <si>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</si>
  <si>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</si>
  <si>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</si>
  <si>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</si>
  <si>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</si>
  <si>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</si>
  <si>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</si>
  <si>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</si>
  <si>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</si>
  <si>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</si>
  <si>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</si>
  <si>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</si>
  <si>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</si>
  <si>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</si>
  <si>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</si>
  <si>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</si>
  <si>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</si>
  <si>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</si>
  <si>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</si>
  <si>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</si>
  <si>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</si>
  <si>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</si>
  <si>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</si>
  <si>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</si>
  <si>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</si>
  <si>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</si>
  <si>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</si>
  <si>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</si>
  <si>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</si>
  <si>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</si>
  <si>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</si>
  <si>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</si>
  <si>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</si>
  <si>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</si>
  <si>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</si>
  <si>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</si>
  <si>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</si>
  <si>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</si>
  <si>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</si>
  <si>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</si>
  <si>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</si>
  <si>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</si>
  <si>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</si>
  <si>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</si>
  <si>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</si>
  <si>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</si>
  <si>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</si>
  <si>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</si>
  <si>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</si>
  <si>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</si>
  <si>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</si>
  <si>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</si>
  <si>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</si>
  <si>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</si>
  <si>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</si>
  <si>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</si>
  <si>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</si>
  <si>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</si>
  <si>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</si>
  <si>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</si>
  <si>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</si>
  <si>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</si>
  <si>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</si>
  <si>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</si>
  <si>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</si>
  <si>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</si>
  <si>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</si>
  <si>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</si>
  <si>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</si>
  <si>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</si>
  <si>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</si>
  <si>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</si>
  <si>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</si>
  <si>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</si>
  <si>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</si>
  <si>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</si>
  <si>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</si>
  <si>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</si>
  <si>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</si>
  <si>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</si>
  <si>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</si>
  <si>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</si>
  <si>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</si>
  <si>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</si>
  <si>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</si>
  <si>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</si>
  <si>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</si>
  <si>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</si>
  <si>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</si>
  <si>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</si>
  <si>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</si>
  <si>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</si>
  <si>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</si>
  <si>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</si>
  <si>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</si>
  <si>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</si>
  <si>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</si>
  <si>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</si>
  <si>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</si>
  <si>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</si>
  <si>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</si>
  <si>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</si>
  <si>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</si>
  <si>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</si>
  <si>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</si>
  <si>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</si>
  <si>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</si>
  <si>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</si>
  <si>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</si>
  <si>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</si>
  <si>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</si>
  <si>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</si>
  <si>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</si>
  <si>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</si>
  <si>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</si>
  <si>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</si>
  <si>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</si>
  <si>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</si>
  <si>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</si>
  <si>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</si>
  <si>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</si>
  <si>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</si>
  <si>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</si>
  <si>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</si>
  <si>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</si>
  <si>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</si>
  <si>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</si>
  <si>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</si>
  <si>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</si>
  <si>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</si>
  <si>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</si>
  <si>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</si>
  <si>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</si>
  <si>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</si>
  <si>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</si>
  <si>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</si>
  <si>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</si>
  <si>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</si>
  <si>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</si>
  <si>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</si>
  <si>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</si>
  <si>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</si>
  <si>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</si>
  <si>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</si>
  <si>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</si>
  <si>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</si>
  <si>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</si>
  <si>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</si>
  <si>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</si>
  <si>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</si>
  <si>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</si>
  <si>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</si>
  <si>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</si>
  <si>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</si>
  <si>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</si>
  <si>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</si>
  <si>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</si>
  <si>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</si>
  <si>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</si>
  <si>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</si>
  <si>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</si>
  <si>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</si>
  <si>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</si>
  <si>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</si>
  <si>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</si>
  <si>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</si>
  <si>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</si>
  <si>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</si>
  <si>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</si>
  <si>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</si>
  <si>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</si>
  <si>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</si>
  <si>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</si>
  <si>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</si>
  <si>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</si>
  <si>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</si>
  <si>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</si>
  <si>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</si>
  <si>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</si>
  <si>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</si>
  <si>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</si>
  <si>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</si>
  <si>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</si>
  <si>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</si>
  <si>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</si>
  <si>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</si>
  <si>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</si>
  <si>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</si>
  <si>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</si>
  <si>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</si>
  <si>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</si>
  <si>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</si>
  <si>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</si>
  <si>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</si>
  <si>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</si>
  <si>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</si>
  <si>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</si>
  <si>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</si>
  <si>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</si>
  <si>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</si>
  <si>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</si>
  <si>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</si>
  <si>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</si>
  <si>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</si>
  <si>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</si>
  <si>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</si>
  <si>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</si>
  <si>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</si>
  <si>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</si>
  <si>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</si>
  <si>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</si>
  <si>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</si>
  <si>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</si>
  <si>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</si>
  <si>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</si>
  <si>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</si>
  <si>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</si>
  <si>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</si>
  <si>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</si>
  <si>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</si>
  <si>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</si>
  <si>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</si>
  <si>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</si>
  <si>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</si>
  <si>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</si>
  <si>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</si>
  <si>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</si>
  <si>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</si>
  <si>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</si>
  <si>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</si>
  <si>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</si>
  <si>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</si>
  <si>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</si>
  <si>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</si>
  <si>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</si>
  <si>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</si>
  <si>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</si>
  <si>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</si>
  <si>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</si>
  <si>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</si>
  <si>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</si>
  <si>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</si>
  <si>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</si>
  <si>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</si>
  <si>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</si>
  <si>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</si>
  <si>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</si>
  <si>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</si>
  <si>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</si>
  <si>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</si>
  <si>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</si>
  <si>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</si>
  <si>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</si>
  <si>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</si>
  <si>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</si>
  <si>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</si>
  <si>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</si>
  <si>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</si>
  <si>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</si>
  <si>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</si>
  <si>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</si>
  <si>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</si>
  <si>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</si>
  <si>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</si>
  <si>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</si>
  <si>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</si>
  <si>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</si>
  <si>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</si>
  <si>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</si>
  <si>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</si>
  <si>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</si>
  <si>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</si>
  <si>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</si>
  <si>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</si>
  <si>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</si>
  <si>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</si>
  <si>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</si>
  <si>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</si>
  <si>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</si>
  <si>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</si>
  <si>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</si>
  <si>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</si>
  <si>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</si>
  <si>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</si>
  <si>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</si>
  <si>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</si>
  <si>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</si>
  <si>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</si>
  <si>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</si>
  <si>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</si>
  <si>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</si>
  <si>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</si>
  <si>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</si>
  <si>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</si>
  <si>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</si>
  <si>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</si>
  <si>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</si>
  <si>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</si>
  <si>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</si>
  <si>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</si>
  <si>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</si>
  <si>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</si>
  <si>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</si>
  <si>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</si>
  <si>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</si>
  <si>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</si>
  <si>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</si>
  <si>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</si>
  <si>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</si>
  <si>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</si>
  <si>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</si>
  <si>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</si>
  <si>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</si>
  <si>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</si>
  <si>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</si>
  <si>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</si>
  <si>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</si>
  <si>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</si>
  <si>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</si>
  <si>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</si>
  <si>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</si>
  <si>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</si>
  <si>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</si>
  <si>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</si>
  <si>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</si>
  <si>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</si>
  <si>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</si>
  <si>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</si>
  <si>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</si>
  <si>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</si>
  <si>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</si>
  <si>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</si>
  <si>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</si>
  <si>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</si>
  <si>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</si>
  <si>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</si>
  <si>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</si>
  <si>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</si>
  <si>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</si>
  <si>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</si>
  <si>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</si>
  <si>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</si>
  <si>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</si>
  <si>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</si>
  <si>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</si>
  <si>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</si>
  <si>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</si>
  <si>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</si>
  <si>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</si>
  <si>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</si>
  <si>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</si>
  <si>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</si>
  <si>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</si>
  <si>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</si>
  <si>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</si>
  <si>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</si>
  <si>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</si>
  <si>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</si>
  <si>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</si>
  <si>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</si>
  <si>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</si>
  <si>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</si>
  <si>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</si>
  <si>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</si>
  <si>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</si>
  <si>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</si>
  <si>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</si>
  <si>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</si>
  <si>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</si>
  <si>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</si>
  <si>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</si>
  <si>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</si>
  <si>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</si>
  <si>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</si>
  <si>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</si>
  <si>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</si>
  <si>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</si>
  <si>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</si>
  <si>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</si>
  <si>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</si>
  <si>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</si>
  <si>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</si>
  <si>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</si>
  <si>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</si>
  <si>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</si>
  <si>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</si>
  <si>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</si>
  <si>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</si>
  <si>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</si>
  <si>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</si>
  <si>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</si>
  <si>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</si>
  <si>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</si>
  <si>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</si>
  <si>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</si>
  <si>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</si>
  <si>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</si>
  <si>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</si>
  <si>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</si>
  <si>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</si>
  <si>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</si>
  <si>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</si>
  <si>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</si>
  <si>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</si>
  <si>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</si>
  <si>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</si>
  <si>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</si>
  <si>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</si>
  <si>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</si>
  <si>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</si>
  <si>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</si>
  <si>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</si>
  <si>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</si>
  <si>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</si>
  <si>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</si>
  <si>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</si>
  <si>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</si>
  <si>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</si>
  <si>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</si>
  <si>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</si>
  <si>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</si>
  <si>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</si>
  <si>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</si>
  <si>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</si>
  <si>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</si>
  <si>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</si>
  <si>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</si>
  <si>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</si>
  <si>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</si>
  <si>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</si>
  <si>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</si>
  <si>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</si>
  <si>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</si>
  <si>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</si>
  <si>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</si>
  <si>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</si>
  <si>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</si>
  <si>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</si>
  <si>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</si>
  <si>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</si>
  <si>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</si>
  <si>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</si>
  <si>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</si>
  <si>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</si>
  <si>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</si>
  <si>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</si>
  <si>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</si>
  <si>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</si>
  <si>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</si>
  <si>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</si>
  <si>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</si>
  <si>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</si>
  <si>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</si>
  <si>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</si>
  <si>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</si>
  <si>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</si>
  <si>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</si>
  <si>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</si>
  <si>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</si>
  <si>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</si>
  <si>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</si>
  <si>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</si>
  <si>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</si>
  <si>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</si>
  <si>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</si>
  <si>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</si>
  <si>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</si>
  <si>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</si>
  <si>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</si>
  <si>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</si>
  <si>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</si>
  <si>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</si>
  <si>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</si>
  <si>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</si>
  <si>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</si>
  <si>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</si>
  <si>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</si>
  <si>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</si>
  <si>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</si>
  <si>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</si>
  <si>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</si>
  <si>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</si>
  <si>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</si>
  <si>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</si>
  <si>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</si>
  <si>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</si>
  <si>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</si>
  <si>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</si>
  <si>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</si>
  <si>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</si>
  <si>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</si>
  <si>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</si>
  <si>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</si>
  <si>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</si>
  <si>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</si>
  <si>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</si>
  <si>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</si>
  <si>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</si>
  <si>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</si>
  <si>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</si>
  <si>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</si>
  <si>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</si>
  <si>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</si>
  <si>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</si>
  <si>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</si>
  <si>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</si>
  <si>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</si>
  <si>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</si>
  <si>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</si>
  <si>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</si>
  <si>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</si>
  <si>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</si>
  <si>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</si>
  <si>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</si>
  <si>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</si>
  <si>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</si>
  <si>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</si>
  <si>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</si>
  <si>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</si>
  <si>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</si>
  <si>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</si>
  <si>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</si>
  <si>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</si>
  <si>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</si>
  <si>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</si>
  <si>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</si>
  <si>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</si>
  <si>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</si>
  <si>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</si>
  <si>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</si>
  <si>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</si>
  <si>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</si>
  <si>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</si>
  <si>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</si>
  <si>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</si>
  <si>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</si>
  <si>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</si>
  <si>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</si>
  <si>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</si>
  <si>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</si>
  <si>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</si>
  <si>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</si>
  <si>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</si>
  <si>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</si>
  <si>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</si>
  <si>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</si>
  <si>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</si>
  <si>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</si>
  <si>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</si>
  <si>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</si>
  <si>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</si>
  <si>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</si>
  <si>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</si>
  <si>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</si>
  <si>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</si>
  <si>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</si>
  <si>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</si>
  <si>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</si>
  <si>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</si>
  <si>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</si>
  <si>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</si>
  <si>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</si>
  <si>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</si>
  <si>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</si>
  <si>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</si>
  <si>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</si>
  <si>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</si>
  <si>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</si>
  <si>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</si>
  <si>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</si>
  <si>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</si>
  <si>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</si>
  <si>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</si>
  <si>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</si>
  <si>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</si>
  <si>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</si>
  <si>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</si>
  <si>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</si>
  <si>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</si>
  <si>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</si>
  <si>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</si>
  <si>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</si>
  <si>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</si>
  <si>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</si>
  <si>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</si>
  <si>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</si>
  <si>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</si>
  <si>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</si>
  <si>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</si>
  <si>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</si>
  <si>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</si>
  <si>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</si>
  <si>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</si>
  <si>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</si>
  <si>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</si>
  <si>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</si>
  <si>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</si>
  <si>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</si>
  <si>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</si>
  <si>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</si>
  <si>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</si>
  <si>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</si>
  <si>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</si>
  <si>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</si>
  <si>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</si>
  <si>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</si>
  <si>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</si>
  <si>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</si>
  <si>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</si>
  <si>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</si>
  <si>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</si>
  <si>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</si>
  <si>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</si>
  <si>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</si>
  <si>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</si>
  <si>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</si>
  <si>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</si>
  <si>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</si>
  <si>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</si>
  <si>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</si>
  <si>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</si>
  <si>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</si>
  <si>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</si>
  <si>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</si>
  <si>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</si>
  <si>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</si>
  <si>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</si>
  <si>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</si>
  <si>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</si>
  <si>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</si>
  <si>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</si>
  <si>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</si>
  <si>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</si>
  <si>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</si>
  <si>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</si>
  <si>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</si>
  <si>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</si>
  <si>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</si>
  <si>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</si>
  <si>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</si>
  <si>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</si>
  <si>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</si>
  <si>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</si>
  <si>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</si>
  <si>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</si>
  <si>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</si>
  <si>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</si>
  <si>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</si>
  <si>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</si>
  <si>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</si>
  <si>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</si>
  <si>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</si>
  <si>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</si>
  <si>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</si>
  <si>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</si>
  <si>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</si>
  <si>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</si>
  <si>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</si>
  <si>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</si>
  <si>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</si>
  <si>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</si>
  <si>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</si>
  <si>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</si>
  <si>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</si>
  <si>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</si>
  <si>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</si>
  <si>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</si>
  <si>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</si>
  <si>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</si>
  <si>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</si>
  <si>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</si>
  <si>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</si>
  <si>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</si>
  <si>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</si>
  <si>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</si>
  <si>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</si>
  <si>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</si>
  <si>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</si>
  <si>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</si>
  <si>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</si>
  <si>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</si>
  <si>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</si>
  <si>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</si>
  <si>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</si>
  <si>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</si>
  <si>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</si>
  <si>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</si>
  <si>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</si>
  <si>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</si>
  <si>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</si>
  <si>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</si>
  <si>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</si>
  <si>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</si>
  <si>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</si>
  <si>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</si>
  <si>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</si>
  <si>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</si>
  <si>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</si>
  <si>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</si>
  <si>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</si>
  <si>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</si>
  <si>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</si>
  <si>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</si>
  <si>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</si>
  <si>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</si>
  <si>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</si>
  <si>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</si>
  <si>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</si>
  <si>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</si>
  <si>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</si>
  <si>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</si>
  <si>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</si>
  <si>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</si>
  <si>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</si>
  <si>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</si>
  <si>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</si>
  <si>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</si>
  <si>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</si>
  <si>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</si>
  <si>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</si>
  <si>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</si>
  <si>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</si>
  <si>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</si>
  <si>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</si>
  <si>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</si>
  <si>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</si>
  <si>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</si>
  <si>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</si>
  <si>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</si>
  <si>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</si>
  <si>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</si>
  <si>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</si>
  <si>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</si>
  <si>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</si>
  <si>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</si>
  <si>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</si>
  <si>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</si>
  <si>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</si>
  <si>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</si>
  <si>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</si>
  <si>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</si>
  <si>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</si>
  <si>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</si>
  <si>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</si>
  <si>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</si>
  <si>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</si>
  <si>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</si>
  <si>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</si>
  <si>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</si>
  <si>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</si>
  <si>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</si>
  <si>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</si>
  <si>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</si>
  <si>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</si>
  <si>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</si>
  <si>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</si>
  <si>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</si>
  <si>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</si>
  <si>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</si>
  <si>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</si>
  <si>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</si>
  <si>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</si>
  <si>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</si>
  <si>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</si>
  <si>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</si>
  <si>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</si>
  <si>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</si>
  <si>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</si>
  <si>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</si>
  <si>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</si>
  <si>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</si>
  <si>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</si>
  <si>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</si>
  <si>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</si>
  <si>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</si>
  <si>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</si>
  <si>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</si>
  <si>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</si>
  <si>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</si>
  <si>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</si>
  <si>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</si>
  <si>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</si>
  <si>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</si>
  <si>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</si>
  <si>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</si>
  <si>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</si>
  <si>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</si>
  <si>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</si>
  <si>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</si>
  <si>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</si>
  <si>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</si>
  <si>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</si>
  <si>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</si>
  <si>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</si>
  <si>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</si>
  <si>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</si>
  <si>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</si>
  <si>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</si>
  <si>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</si>
  <si>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</si>
  <si>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</si>
  <si>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</si>
  <si>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</si>
  <si>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</si>
  <si>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</si>
  <si>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</si>
  <si>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</si>
  <si>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</si>
  <si>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</si>
  <si>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</si>
  <si>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</si>
  <si>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</si>
  <si>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</si>
  <si>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</si>
  <si>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</si>
  <si>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</si>
  <si>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</si>
  <si>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</si>
  <si>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</si>
  <si>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</si>
  <si>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</si>
  <si>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</si>
  <si>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</si>
  <si>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</si>
  <si>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</si>
  <si>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</si>
  <si>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</si>
  <si>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</si>
  <si>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</si>
  <si>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</si>
  <si>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</si>
  <si>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</si>
  <si>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</si>
  <si>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</si>
  <si>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</si>
  <si>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</si>
  <si>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</si>
  <si>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</si>
  <si>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</si>
  <si>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</si>
  <si>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</si>
  <si>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</si>
  <si>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</si>
  <si>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</si>
  <si>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</si>
  <si>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</si>
  <si>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</si>
  <si>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</si>
  <si>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</si>
  <si>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</si>
  <si>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</si>
  <si>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</si>
  <si>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</si>
  <si>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</si>
  <si>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</si>
  <si>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</si>
  <si>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</si>
  <si>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</si>
  <si>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</si>
  <si>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</si>
  <si>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</si>
  <si>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</si>
  <si>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</si>
  <si>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</si>
  <si>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</si>
  <si>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</si>
  <si>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</si>
  <si>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</si>
  <si>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</si>
  <si>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</si>
  <si>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</si>
  <si>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</si>
  <si>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</si>
  <si>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</si>
  <si>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</si>
  <si>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</si>
  <si>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</si>
  <si>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</si>
  <si>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</si>
  <si>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</si>
  <si>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</si>
  <si>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</si>
  <si>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</si>
  <si>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</si>
  <si>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</si>
  <si>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</si>
  <si>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</si>
  <si>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</si>
  <si>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</si>
  <si>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</si>
  <si>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</si>
  <si>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</si>
  <si>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</si>
  <si>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</si>
  <si>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</si>
  <si>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</si>
  <si>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</si>
  <si>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</si>
  <si>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</si>
  <si>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</si>
  <si>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</si>
  <si>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</si>
  <si>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</si>
  <si>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</si>
  <si>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</si>
  <si>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</si>
  <si>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</si>
  <si>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</si>
  <si>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</si>
  <si>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</si>
  <si>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</si>
  <si>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</si>
  <si>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</si>
  <si>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</si>
  <si>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</si>
  <si>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</si>
  <si>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</si>
  <si>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</si>
  <si>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</si>
  <si>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</si>
  <si>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</si>
  <si>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</si>
  <si>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</si>
  <si>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</si>
  <si>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</si>
  <si>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</si>
  <si>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</si>
  <si>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</si>
  <si>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</si>
  <si>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</si>
  <si>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</si>
  <si>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</si>
  <si>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</si>
  <si>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</si>
  <si>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</si>
  <si>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</si>
  <si>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</si>
  <si>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</si>
  <si>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</si>
  <si>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</si>
  <si>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</si>
  <si>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</si>
  <si>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</si>
  <si>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</si>
  <si>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</si>
  <si>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</si>
  <si>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</si>
  <si>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</si>
  <si>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</si>
  <si>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</si>
  <si>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</si>
  <si>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</si>
  <si>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</si>
  <si>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</si>
  <si>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</si>
  <si>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</si>
  <si>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</si>
  <si>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</si>
  <si>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</si>
  <si>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</si>
  <si>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</si>
  <si>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</si>
  <si>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</si>
  <si>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</si>
  <si>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</si>
  <si>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</si>
  <si>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</si>
  <si>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</si>
  <si>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</si>
  <si>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</si>
  <si>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</si>
  <si>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</si>
  <si>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</si>
  <si>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</si>
  <si>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</si>
  <si>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</si>
  <si>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</si>
  <si>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</si>
  <si>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</si>
  <si>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</si>
  <si>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</si>
  <si>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</si>
  <si>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</si>
  <si>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</si>
  <si>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</si>
  <si>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</si>
  <si>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</si>
  <si>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</si>
  <si>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</si>
  <si>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</si>
  <si>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</si>
  <si>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</si>
  <si>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</si>
  <si>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</si>
  <si>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</si>
  <si>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</si>
  <si>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</si>
  <si>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</si>
  <si>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</si>
  <si>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</si>
  <si>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</si>
  <si>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</si>
  <si>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</si>
  <si>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</si>
  <si>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</si>
  <si>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</si>
  <si>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</si>
  <si>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</si>
  <si>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</si>
  <si>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</si>
  <si>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</si>
  <si>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</si>
  <si>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</si>
  <si>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</si>
  <si>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</si>
  <si>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</si>
  <si>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</si>
  <si>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</si>
  <si>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</si>
  <si>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</si>
  <si>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</si>
  <si>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</si>
  <si>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</si>
  <si>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</si>
  <si>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</si>
  <si>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</si>
  <si>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</si>
  <si>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</si>
  <si>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</si>
  <si>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</si>
  <si>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</si>
  <si>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</si>
  <si>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</si>
  <si>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</si>
  <si>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</si>
  <si>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</si>
  <si>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</si>
  <si>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</si>
  <si>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</si>
  <si>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</si>
  <si>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</si>
  <si>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</si>
  <si>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</si>
  <si>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</si>
  <si>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</si>
  <si>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</si>
  <si>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</si>
  <si>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</si>
  <si>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</si>
  <si>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</si>
  <si>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</si>
  <si>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</si>
  <si>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</si>
  <si>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</si>
  <si>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</si>
  <si>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</si>
  <si>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</si>
  <si>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</si>
  <si>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</si>
  <si>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</si>
  <si>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</si>
  <si>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</si>
  <si>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</si>
  <si>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</si>
  <si>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</si>
  <si>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</si>
  <si>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</si>
  <si>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</si>
  <si>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</si>
  <si>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</si>
  <si>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</si>
  <si>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</si>
  <si>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</si>
  <si>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</si>
  <si>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</si>
  <si>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</si>
  <si>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</si>
  <si>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</si>
  <si>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</si>
  <si>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</si>
  <si>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</si>
  <si>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</si>
  <si>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</si>
  <si>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</si>
  <si>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</si>
  <si>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</si>
  <si>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</si>
  <si>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</si>
  <si>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</si>
  <si>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</si>
  <si>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</si>
  <si>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</si>
  <si>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</si>
  <si>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</si>
  <si>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</si>
  <si>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</si>
  <si>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</si>
  <si>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</si>
  <si>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</si>
  <si>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</si>
  <si>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</si>
  <si>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</si>
  <si>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</si>
  <si>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</si>
  <si>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</si>
  <si>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</si>
  <si>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</si>
  <si>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</si>
  <si>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</si>
  <si>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</si>
  <si>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</si>
  <si>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</si>
  <si>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</si>
  <si>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</si>
  <si>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</si>
  <si>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</si>
  <si>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</si>
  <si>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</si>
  <si>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</si>
  <si>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</si>
  <si>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</si>
  <si>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</si>
  <si>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</si>
  <si>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</si>
  <si>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</si>
  <si>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</si>
  <si>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</si>
  <si>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</si>
  <si>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</si>
  <si>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</si>
  <si>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</si>
  <si>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</si>
  <si>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</si>
  <si>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</si>
  <si>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</si>
  <si>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</si>
  <si>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</si>
  <si>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</si>
  <si>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</si>
  <si>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</si>
  <si>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</si>
  <si>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</si>
  <si>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</si>
  <si>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</si>
  <si>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</si>
  <si>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</si>
  <si>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</si>
  <si>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</si>
  <si>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</si>
  <si>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</si>
  <si>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</si>
  <si>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</si>
  <si>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</si>
  <si>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</si>
  <si>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</si>
  <si>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</si>
  <si>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</si>
  <si>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</si>
  <si>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</si>
  <si>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</si>
  <si>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</si>
  <si>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</si>
  <si>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</si>
  <si>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</si>
  <si>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</si>
  <si>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</si>
  <si>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</si>
  <si>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</si>
  <si>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</si>
  <si>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</si>
  <si>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</si>
  <si>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</si>
  <si>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</si>
  <si>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</si>
  <si>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</si>
  <si>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</si>
  <si>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</si>
  <si>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</si>
  <si>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</si>
  <si>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</si>
  <si>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</si>
  <si>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</si>
  <si>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</si>
  <si>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</si>
  <si>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</si>
  <si>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</si>
  <si>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</si>
  <si>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</si>
  <si>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</si>
  <si>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</si>
  <si>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</si>
  <si>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</si>
  <si>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</si>
  <si>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</si>
  <si>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</si>
  <si>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</si>
  <si>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</si>
  <si>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</si>
  <si>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</si>
  <si>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</si>
  <si>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</si>
  <si>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</si>
  <si>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</si>
  <si>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</si>
  <si>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</si>
  <si>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</si>
  <si>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</si>
  <si>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</si>
  <si>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</si>
  <si>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</si>
  <si>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</si>
  <si>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</si>
  <si>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</si>
  <si>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</si>
  <si>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</si>
  <si>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</si>
  <si>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</si>
  <si>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</si>
  <si>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</si>
  <si>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</si>
  <si>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</si>
  <si>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</si>
  <si>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</si>
  <si>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</si>
  <si>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</si>
  <si>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</si>
  <si>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</si>
  <si>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</si>
  <si>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</si>
  <si>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</si>
  <si>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</si>
  <si>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</si>
  <si>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</si>
  <si>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</si>
  <si>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</si>
  <si>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</si>
  <si>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</si>
  <si>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</si>
  <si>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</si>
  <si>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</si>
  <si>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</si>
  <si>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</si>
  <si>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</si>
  <si>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</si>
  <si>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</si>
  <si>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</si>
  <si>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</si>
  <si>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</si>
  <si>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</si>
  <si>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</si>
  <si>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</si>
  <si>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</si>
  <si>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</si>
  <si>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</si>
  <si>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</si>
  <si>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</si>
  <si>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</si>
  <si>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</si>
  <si>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</si>
  <si>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</si>
  <si>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</si>
  <si>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</si>
  <si>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</si>
  <si>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</si>
  <si>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</si>
  <si>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</si>
  <si>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</si>
  <si>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</si>
  <si>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</si>
  <si>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</si>
  <si>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</si>
  <si>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</si>
  <si>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</si>
  <si>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</si>
  <si>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</si>
  <si>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</si>
  <si>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</si>
  <si>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</si>
  <si>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</si>
  <si>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</si>
  <si>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</si>
  <si>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</si>
  <si>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</si>
  <si>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</si>
  <si>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</si>
  <si>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</si>
  <si>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</si>
  <si>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</si>
  <si>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</si>
  <si>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</si>
  <si>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</si>
  <si>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</si>
  <si>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</si>
  <si>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</si>
  <si>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</si>
  <si>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</si>
  <si>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</si>
  <si>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</si>
  <si>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</si>
  <si>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</si>
  <si>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</si>
  <si>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</si>
  <si>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</si>
  <si>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</si>
  <si>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</si>
  <si>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</si>
  <si>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</si>
  <si>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</si>
  <si>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</si>
  <si>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</si>
  <si>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</si>
  <si>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</si>
  <si>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</si>
  <si>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</si>
  <si>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</si>
  <si>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</si>
  <si>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</si>
  <si>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</si>
  <si>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</si>
  <si>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</si>
  <si>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</si>
  <si>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</si>
  <si>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</si>
  <si>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</si>
  <si>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</si>
  <si>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</si>
  <si>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</si>
  <si>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</si>
  <si>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</si>
  <si>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</si>
  <si>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</si>
  <si>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</si>
  <si>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</si>
  <si>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</si>
  <si>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</si>
  <si>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</si>
  <si>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</si>
  <si>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</si>
  <si>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</si>
  <si>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</si>
  <si>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</si>
  <si>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</si>
  <si>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</si>
  <si>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</si>
  <si>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</si>
  <si>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</si>
  <si>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</si>
  <si>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</si>
  <si>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</si>
  <si>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</si>
  <si>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</si>
  <si>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</si>
  <si>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</si>
  <si>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</si>
  <si>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</si>
  <si>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</si>
  <si>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</si>
  <si>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</si>
  <si>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</si>
  <si>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</si>
  <si>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</si>
  <si>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</si>
  <si>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</si>
  <si>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</si>
  <si>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</si>
  <si>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</si>
  <si>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</si>
  <si>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</si>
  <si>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</si>
  <si>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</si>
  <si>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</si>
  <si>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</si>
  <si>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</si>
  <si>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</si>
  <si>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</si>
  <si>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</si>
  <si>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</si>
  <si>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</si>
  <si>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</si>
  <si>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</si>
  <si>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</si>
  <si>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</si>
  <si>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</si>
  <si>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</si>
  <si>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</si>
  <si>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</si>
  <si>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</si>
  <si>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</si>
  <si>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</si>
  <si>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</si>
  <si>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</si>
  <si>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</si>
  <si>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</si>
  <si>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</si>
  <si>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</si>
  <si>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</si>
  <si>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</si>
  <si>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</si>
  <si>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</si>
  <si>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</si>
  <si>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</si>
  <si>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</si>
  <si>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</si>
  <si>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</si>
  <si>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</si>
  <si>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</si>
  <si>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</si>
  <si>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</si>
  <si>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</si>
  <si>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</si>
  <si>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</si>
  <si>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</si>
  <si>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</si>
  <si>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</si>
  <si>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</si>
  <si>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</si>
  <si>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</si>
  <si>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</si>
  <si>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</si>
  <si>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</si>
  <si>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</si>
  <si>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</si>
  <si>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</si>
  <si>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</si>
  <si>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</si>
  <si>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</si>
  <si>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</si>
  <si>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</si>
  <si>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</si>
  <si>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</si>
  <si>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</si>
  <si>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</si>
  <si>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</si>
  <si>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</si>
  <si>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</si>
  <si>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</si>
  <si>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</si>
  <si>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</si>
  <si>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</si>
  <si>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</si>
  <si>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</si>
  <si>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</si>
  <si>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</si>
  <si>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</si>
  <si>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</si>
  <si>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</si>
  <si>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</si>
  <si>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</si>
  <si>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</si>
  <si>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</si>
  <si>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</si>
  <si>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</si>
  <si>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</si>
  <si>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</si>
  <si>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</si>
  <si>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</si>
  <si>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</si>
  <si>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</si>
  <si>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</si>
  <si>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</si>
  <si>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</si>
  <si>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</si>
  <si>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</si>
  <si>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</si>
  <si>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</si>
  <si>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</si>
  <si>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</si>
  <si>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</si>
  <si>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</si>
  <si>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</si>
  <si>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</si>
  <si>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</si>
  <si>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</si>
  <si>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</si>
  <si>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</si>
  <si>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</si>
  <si>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</si>
  <si>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</si>
  <si>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</si>
  <si>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</si>
  <si>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</si>
  <si>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</si>
  <si>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</si>
  <si>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</si>
  <si>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</si>
  <si>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</si>
  <si>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</si>
  <si>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</si>
  <si>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</si>
  <si>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</si>
  <si>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</si>
  <si>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</si>
  <si>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</si>
  <si>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</si>
  <si>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</si>
  <si>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</si>
  <si>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</si>
  <si>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</si>
  <si>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</si>
  <si>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</si>
  <si>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</si>
  <si>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</si>
  <si>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</si>
  <si>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</si>
  <si>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</si>
  <si>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</si>
  <si>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</si>
  <si>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</si>
  <si>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</si>
  <si>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</si>
  <si>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</si>
  <si>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</si>
  <si>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</si>
  <si>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</si>
  <si>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</si>
  <si>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</si>
  <si>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</si>
  <si>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</si>
  <si>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</si>
  <si>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</si>
  <si>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</si>
  <si>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</si>
  <si>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</si>
  <si>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</si>
  <si>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</si>
  <si>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</si>
  <si>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</si>
  <si>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</si>
  <si>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</si>
  <si>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</si>
  <si>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</si>
  <si>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</si>
  <si>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</si>
  <si>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</si>
  <si>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</si>
  <si>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</si>
  <si>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</si>
  <si>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</si>
  <si>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</si>
  <si>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</si>
  <si>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</si>
  <si>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</si>
  <si>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</si>
  <si>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</si>
  <si>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</si>
  <si>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</si>
  <si>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</si>
  <si>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</si>
  <si>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</si>
  <si>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</si>
  <si>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</si>
  <si>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</si>
  <si>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</si>
  <si>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</si>
  <si>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</si>
  <si>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</si>
  <si>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</si>
  <si>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</si>
  <si>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</si>
  <si>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</si>
  <si>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</si>
  <si>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</si>
  <si>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</si>
  <si>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</si>
  <si>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</si>
  <si>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</si>
  <si>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</si>
  <si>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</si>
  <si>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</si>
  <si>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</si>
  <si>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</si>
  <si>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</si>
  <si>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</si>
  <si>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</si>
  <si>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</si>
  <si>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</si>
  <si>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</si>
  <si>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</si>
  <si>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</si>
  <si>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</si>
  <si>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</si>
  <si>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</si>
  <si>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</si>
  <si>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</si>
  <si>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</si>
  <si>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</si>
  <si>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</si>
  <si>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</si>
  <si>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</si>
  <si>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</si>
  <si>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</si>
  <si>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</si>
  <si>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</si>
  <si>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</si>
  <si>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</si>
  <si>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</si>
  <si>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</si>
  <si>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</si>
  <si>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</si>
  <si>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</si>
  <si>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</si>
  <si>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</si>
  <si>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</si>
  <si>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</si>
  <si>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</si>
  <si>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</si>
  <si>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</si>
  <si>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</si>
  <si>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</si>
  <si>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</si>
  <si>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</si>
  <si>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</si>
  <si>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</si>
  <si>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</si>
  <si>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</si>
  <si>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</si>
  <si>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</si>
  <si>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</si>
  <si>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</si>
  <si>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</si>
  <si>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</si>
  <si>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</si>
  <si>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</si>
  <si>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</si>
  <si>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</si>
  <si>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</si>
  <si>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</si>
  <si>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</si>
  <si>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</si>
  <si>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</si>
  <si>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</si>
  <si>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</si>
  <si>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</si>
  <si>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</si>
  <si>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</si>
  <si>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</si>
  <si>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</si>
  <si>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</si>
  <si>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</si>
  <si>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</si>
  <si>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</si>
  <si>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</si>
  <si>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</si>
  <si>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</si>
  <si>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</si>
  <si>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</si>
  <si>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</si>
  <si>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</si>
  <si>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</si>
  <si>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</si>
  <si>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</si>
  <si>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</si>
  <si>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</si>
  <si>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</si>
  <si>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</si>
  <si>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</si>
  <si>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</si>
  <si>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</si>
  <si>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</si>
  <si>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</si>
  <si>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</si>
  <si>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</si>
  <si>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</si>
  <si>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</si>
  <si>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</si>
  <si>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</si>
  <si>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</si>
  <si>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</si>
  <si>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</si>
  <si>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</si>
  <si>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</si>
  <si>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</si>
  <si>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</si>
  <si>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</si>
  <si>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</si>
  <si>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</si>
  <si>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</si>
  <si>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</si>
  <si>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</si>
  <si>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</si>
  <si>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</si>
  <si>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</si>
  <si>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</si>
  <si>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</si>
  <si>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</si>
  <si>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</si>
  <si>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</si>
  <si>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</si>
  <si>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</si>
  <si>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</si>
  <si>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</si>
  <si>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</si>
  <si>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</si>
  <si>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</si>
  <si>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</si>
  <si>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</si>
  <si>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</si>
  <si>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</si>
  <si>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</si>
  <si>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</si>
  <si>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</si>
  <si>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</si>
  <si>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</si>
  <si>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</si>
  <si>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</si>
  <si>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</si>
  <si>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</si>
  <si>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</si>
  <si>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</si>
  <si>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</si>
  <si>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</si>
  <si>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</si>
  <si>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</si>
  <si>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</si>
  <si>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</si>
  <si>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</si>
  <si>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</si>
  <si>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</si>
  <si>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</si>
  <si>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</si>
  <si>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</si>
  <si>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</si>
  <si>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</si>
  <si>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</si>
  <si>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</si>
  <si>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</si>
  <si>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</si>
  <si>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</si>
  <si>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</si>
  <si>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</si>
  <si>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</si>
  <si>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</si>
  <si>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</si>
  <si>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</si>
  <si>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</si>
  <si>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</si>
  <si>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</si>
  <si>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</si>
  <si>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</si>
  <si>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</si>
  <si>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</si>
  <si>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</si>
  <si>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</si>
  <si>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</si>
  <si>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</si>
  <si>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</si>
  <si>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</si>
  <si>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</si>
  <si>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</si>
  <si>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</si>
  <si>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</si>
  <si>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</si>
  <si>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</si>
  <si>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</si>
  <si>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</si>
  <si>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</si>
  <si>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</si>
  <si>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</si>
  <si>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</si>
  <si>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</si>
  <si>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</si>
  <si>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</si>
  <si>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</si>
  <si>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</si>
  <si>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</si>
  <si>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</si>
  <si>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</si>
  <si>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</si>
  <si>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</si>
  <si>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</si>
  <si>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</si>
  <si>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</si>
  <si>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</si>
  <si>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</si>
  <si>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</si>
  <si>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</si>
  <si>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</si>
  <si>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</si>
  <si>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</si>
  <si>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</si>
  <si>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</si>
  <si>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</si>
  <si>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</si>
  <si>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</si>
  <si>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</si>
  <si>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</si>
  <si>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</si>
  <si>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</si>
  <si>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</si>
  <si>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</si>
  <si>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</si>
  <si>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</si>
  <si>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</si>
  <si>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</si>
  <si>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</si>
  <si>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</si>
  <si>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</si>
  <si>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</si>
  <si>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</si>
  <si>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</si>
  <si>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</si>
  <si>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</si>
  <si>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</si>
  <si>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</si>
  <si>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</si>
  <si>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</si>
  <si>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</si>
  <si>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</si>
  <si>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</si>
  <si>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</si>
  <si>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</si>
  <si>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</si>
  <si>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</si>
  <si>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</si>
  <si>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</si>
  <si>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</si>
  <si>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</si>
  <si>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</si>
  <si>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</si>
  <si>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</si>
  <si>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</si>
  <si>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</si>
  <si>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</si>
  <si>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</si>
  <si>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</si>
  <si>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</si>
  <si>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</si>
  <si>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</si>
  <si>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</si>
  <si>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</si>
  <si>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</si>
  <si>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</si>
  <si>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</si>
  <si>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</si>
  <si>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</si>
  <si>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</si>
  <si>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</si>
  <si>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</si>
  <si>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</si>
  <si>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</si>
  <si>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</si>
  <si>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</si>
  <si>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</si>
  <si>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</si>
  <si>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</si>
  <si>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</si>
  <si>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</si>
  <si>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</si>
  <si>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</si>
  <si>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</si>
  <si>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</si>
  <si>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</si>
  <si>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</si>
  <si>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</si>
  <si>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</si>
  <si>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</si>
  <si>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</si>
  <si>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</si>
  <si>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</si>
  <si>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</si>
  <si>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</si>
  <si>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</si>
  <si>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</si>
  <si>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</si>
  <si>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</si>
  <si>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</si>
  <si>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</si>
  <si>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</si>
  <si>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</si>
  <si>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</si>
  <si>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</si>
  <si>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</si>
  <si>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</si>
  <si>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</si>
  <si>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</si>
  <si>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</si>
  <si>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</si>
  <si>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</si>
  <si>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</si>
  <si>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</si>
  <si>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</si>
  <si>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</si>
  <si>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</si>
  <si>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</si>
  <si>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</si>
  <si>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</si>
  <si>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</si>
  <si>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</si>
  <si>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</si>
  <si>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</si>
  <si>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</si>
  <si>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</si>
  <si>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</si>
  <si>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</si>
  <si>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</si>
  <si>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</si>
  <si>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</si>
  <si>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</si>
  <si>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</si>
  <si>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</si>
  <si>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</si>
  <si>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</si>
  <si>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</si>
  <si>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</si>
  <si>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</si>
  <si>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</si>
  <si>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</si>
  <si>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</si>
  <si>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</si>
  <si>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</si>
  <si>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</si>
  <si>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</si>
  <si>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</si>
  <si>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</si>
  <si>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</si>
  <si>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</si>
  <si>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</si>
  <si>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</si>
  <si>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</si>
  <si>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</si>
  <si>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</si>
  <si>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</si>
  <si>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</si>
  <si>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</si>
  <si>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</si>
  <si>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</si>
  <si>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</si>
  <si>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</si>
  <si>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</si>
  <si>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</si>
  <si>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</si>
  <si>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</si>
  <si>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</si>
  <si>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</si>
  <si>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</si>
  <si>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</si>
  <si>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</si>
  <si>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</si>
  <si>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</si>
  <si>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</si>
  <si>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</si>
  <si>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</si>
  <si>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</si>
  <si>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</si>
  <si>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</si>
  <si>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</si>
  <si>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</si>
  <si>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</si>
  <si>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</si>
  <si>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</si>
  <si>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</si>
  <si>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</si>
  <si>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</si>
  <si>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</si>
  <si>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</si>
  <si>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</si>
  <si>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</si>
  <si>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</si>
  <si>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</si>
  <si>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</si>
  <si>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</si>
  <si>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</si>
  <si>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</si>
  <si>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</si>
  <si>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</si>
  <si>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</si>
  <si>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</si>
  <si>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</si>
  <si>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</si>
  <si>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</si>
  <si>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</si>
  <si>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</si>
  <si>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</si>
  <si>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</si>
  <si>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</si>
  <si>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</si>
  <si>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</si>
  <si>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</si>
  <si>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</si>
  <si>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</si>
  <si>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</si>
  <si>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</si>
  <si>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</si>
  <si>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</si>
  <si>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</si>
  <si>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</si>
  <si>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</si>
  <si>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</si>
  <si>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</si>
  <si>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</si>
  <si>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</si>
  <si>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</si>
  <si>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</si>
  <si>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</si>
  <si>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</si>
  <si>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</si>
  <si>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</si>
  <si>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</si>
  <si>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</si>
  <si>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</si>
  <si>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</si>
  <si>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</si>
  <si>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</si>
  <si>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</si>
  <si>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</si>
  <si>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</si>
  <si>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</si>
  <si>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</si>
  <si>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</si>
  <si>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</si>
  <si>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</si>
  <si>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</si>
  <si>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</si>
  <si>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</si>
  <si>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</si>
  <si>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</si>
  <si>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</si>
  <si>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</si>
  <si>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</si>
  <si>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</si>
  <si>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</si>
  <si>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</si>
  <si>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</si>
  <si>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</si>
  <si>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</si>
  <si>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</si>
  <si>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</si>
  <si>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</si>
  <si>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</si>
  <si>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</si>
  <si>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</si>
  <si>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</si>
  <si>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</si>
  <si>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</si>
  <si>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</si>
  <si>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</si>
  <si>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</si>
  <si>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</si>
  <si>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</si>
  <si>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</si>
  <si>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</si>
  <si>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</si>
  <si>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</si>
  <si>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</si>
  <si>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</si>
  <si>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</si>
  <si>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</si>
  <si>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</si>
  <si>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</si>
  <si>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</si>
  <si>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</si>
  <si>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</si>
  <si>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</si>
  <si>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</si>
  <si>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</si>
  <si>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</si>
  <si>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</si>
  <si>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</si>
  <si>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</si>
  <si>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</si>
  <si>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</si>
  <si>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</si>
  <si>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</si>
  <si>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</si>
  <si>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</si>
  <si>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</si>
  <si>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</si>
  <si>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</si>
  <si>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</si>
  <si>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</si>
  <si>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</si>
  <si>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</si>
  <si>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</si>
  <si>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</si>
  <si>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</si>
  <si>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</si>
  <si>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</si>
  <si>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</si>
  <si>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</si>
  <si>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</si>
  <si>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</si>
  <si>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</si>
  <si>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</si>
  <si>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</si>
  <si>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</si>
  <si>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</si>
  <si>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</si>
  <si>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</si>
  <si>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</si>
  <si>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</si>
  <si>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</si>
  <si>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</si>
  <si>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</si>
  <si>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</si>
  <si>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</si>
  <si>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</si>
  <si>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</si>
  <si>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</si>
  <si>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</si>
  <si>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</si>
  <si>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</si>
  <si>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</si>
  <si>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</si>
  <si>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</si>
  <si>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</si>
  <si>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</si>
  <si>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</si>
  <si>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</si>
  <si>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</si>
  <si>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</si>
  <si>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</si>
  <si>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</si>
  <si>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</si>
  <si>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</si>
  <si>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</si>
  <si>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</si>
  <si>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</si>
  <si>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</si>
  <si>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</si>
  <si>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</si>
  <si>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</si>
  <si>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</si>
  <si>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</si>
  <si>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</si>
  <si>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</si>
  <si>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</si>
  <si>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</si>
  <si>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</si>
  <si>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</si>
  <si>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</si>
  <si>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</si>
  <si>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</si>
  <si>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</si>
  <si>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</si>
  <si>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</si>
  <si>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</si>
  <si>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</si>
  <si>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</si>
  <si>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</si>
  <si>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</si>
  <si>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</si>
  <si>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</si>
  <si>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</si>
  <si>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</si>
  <si>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</si>
  <si>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</si>
  <si>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</si>
  <si>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</si>
  <si>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</si>
  <si>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</si>
  <si>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</si>
  <si>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</si>
  <si>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</si>
  <si>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</si>
  <si>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</si>
  <si>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</si>
  <si>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</si>
  <si>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</si>
  <si>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</si>
  <si>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</si>
  <si>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</si>
  <si>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</si>
  <si>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</si>
  <si>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</si>
  <si>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</si>
  <si>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</si>
  <si>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</si>
  <si>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</si>
  <si>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</si>
  <si>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</si>
  <si>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</si>
  <si>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</si>
  <si>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</si>
  <si>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</si>
  <si>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</si>
  <si>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</si>
  <si>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</si>
  <si>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</si>
  <si>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</si>
  <si>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</si>
  <si>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</si>
  <si>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</si>
  <si>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</si>
  <si>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</si>
  <si>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</si>
  <si>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</si>
  <si>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</si>
  <si>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</si>
  <si>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</si>
  <si>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</si>
  <si>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</si>
  <si>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</si>
  <si>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</si>
  <si>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</si>
  <si>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</si>
  <si>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</si>
  <si>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</si>
  <si>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</si>
  <si>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</si>
  <si>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</si>
  <si>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</si>
  <si>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</si>
  <si>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</si>
  <si>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</si>
  <si>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</si>
  <si>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</si>
  <si>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</si>
  <si>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</si>
  <si>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</si>
  <si>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</si>
  <si>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</si>
  <si>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</si>
  <si>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</si>
  <si>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</si>
  <si>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</si>
  <si>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</si>
  <si>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</si>
  <si>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</si>
  <si>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</si>
  <si>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</si>
  <si>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</si>
  <si>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</si>
  <si>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</si>
  <si>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</si>
  <si>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</si>
  <si>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</si>
  <si>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</si>
  <si>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</si>
  <si>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</si>
  <si>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</si>
  <si>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</si>
  <si>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</si>
  <si>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</si>
  <si>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</si>
  <si>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</si>
  <si>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</si>
  <si>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</si>
  <si>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</si>
  <si>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</si>
  <si>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</si>
  <si>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</si>
  <si>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</si>
  <si>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</si>
  <si>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</si>
  <si>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</si>
  <si>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</si>
  <si>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</si>
  <si>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</si>
  <si>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</si>
  <si>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</si>
  <si>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</si>
  <si>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</si>
  <si>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</si>
  <si>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</si>
  <si>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</si>
  <si>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</si>
  <si>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</si>
  <si>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</si>
  <si>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</si>
  <si>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</si>
  <si>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</si>
  <si>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</si>
  <si>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</si>
  <si>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</si>
  <si>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</si>
  <si>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</si>
  <si>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</si>
  <si>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</si>
  <si>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</si>
  <si>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</si>
  <si>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</si>
  <si>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</si>
  <si>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</si>
  <si>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</si>
  <si>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</si>
  <si>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</si>
  <si>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</si>
  <si>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</si>
  <si>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</si>
  <si>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</si>
  <si>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</si>
  <si>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</si>
  <si>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</si>
  <si>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</si>
  <si>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</si>
  <si>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</si>
  <si>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</si>
  <si>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</si>
  <si>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</si>
  <si>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</si>
  <si>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</si>
  <si>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</si>
  <si>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</si>
  <si>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</si>
  <si>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</si>
  <si>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</si>
  <si>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</si>
  <si>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</si>
  <si>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</si>
  <si>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</si>
  <si>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</si>
  <si>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</si>
  <si>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</si>
  <si>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</si>
  <si>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</si>
  <si>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</si>
  <si>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</si>
  <si>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</si>
  <si>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</si>
  <si>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</si>
  <si>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</si>
  <si>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</si>
  <si>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</si>
  <si>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</si>
  <si>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</si>
  <si>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</si>
  <si>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</si>
  <si>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</si>
  <si>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</si>
  <si>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</si>
  <si>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</si>
  <si>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</si>
  <si>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</si>
  <si>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</si>
  <si>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</si>
  <si>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</si>
  <si>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</si>
  <si>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</si>
  <si>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</si>
  <si>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</si>
  <si>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</si>
  <si>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</si>
  <si>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</si>
  <si>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</si>
  <si>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</si>
  <si>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</si>
  <si>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</si>
  <si>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</si>
  <si>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</si>
  <si>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</si>
  <si>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</si>
  <si>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</si>
  <si>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</si>
  <si>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</si>
  <si>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</si>
  <si>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</si>
  <si>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</si>
  <si>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</si>
  <si>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</si>
  <si>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</si>
  <si>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</si>
  <si>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</si>
  <si>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</si>
  <si>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</si>
  <si>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</si>
  <si>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</si>
  <si>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</si>
  <si>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</si>
  <si>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</si>
  <si>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</si>
  <si>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</si>
  <si>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</si>
  <si>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</si>
  <si>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</si>
  <si>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</si>
  <si>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</si>
  <si>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</si>
  <si>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</si>
  <si>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</si>
  <si>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</si>
  <si>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</si>
  <si>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</si>
  <si>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</si>
  <si>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</si>
  <si>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</si>
  <si>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</si>
  <si>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</si>
  <si>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</si>
  <si>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</si>
  <si>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</si>
  <si>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</si>
  <si>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</si>
  <si>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</si>
  <si>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</si>
  <si>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</si>
  <si>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</si>
  <si>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</si>
  <si>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</si>
  <si>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</si>
  <si>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</si>
  <si>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</si>
  <si>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</si>
  <si>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</si>
  <si>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</si>
  <si>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</si>
  <si>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</si>
  <si>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</si>
  <si>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</si>
  <si>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</si>
  <si>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</si>
  <si>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</si>
  <si>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</si>
  <si>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</si>
  <si>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</si>
  <si>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</si>
  <si>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</si>
  <si>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</si>
  <si>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</si>
  <si>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</si>
  <si>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</si>
  <si>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</si>
  <si>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</si>
  <si>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</si>
  <si>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</si>
  <si>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</si>
  <si>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</si>
  <si>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</si>
  <si>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</si>
  <si>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</si>
  <si>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</si>
  <si>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</si>
  <si>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</si>
  <si>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</si>
  <si>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</si>
  <si>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</si>
  <si>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</si>
  <si>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</si>
  <si>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</si>
  <si>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</si>
  <si>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</si>
  <si>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Maipú</t>
  </si>
  <si>
    <t>Centro de Salud Familiar Dr. Carlos Godoy</t>
  </si>
  <si>
    <t>TOMAS LOPEZ</t>
  </si>
  <si>
    <t>CLAUDIO ADAROS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</si>
</sst>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workbookViewId="0">
      <selection activeCell="H13" sqref="H13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>
      <c r="A2" s="1435" t="s">
        <v>2</v>
      </c>
      <c r="B2" s="1436" t="s">
        <v>4450</v>
      </c>
      <c r="C2" s="1437">
        <v>1</v>
      </c>
      <c r="D2" s="1438">
        <v>3</v>
      </c>
      <c r="E2" s="1438">
        <v>1</v>
      </c>
      <c r="F2" s="1438">
        <v>1</v>
      </c>
      <c r="G2" s="1439">
        <v>9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>
      <c r="A3" s="1441" t="s">
        <v>3</v>
      </c>
      <c r="B3" s="1442" t="s">
        <v>4451</v>
      </c>
      <c r="C3" s="1437">
        <v>1</v>
      </c>
      <c r="D3" s="1438">
        <v>1</v>
      </c>
      <c r="E3" s="1438">
        <v>1</v>
      </c>
      <c r="F3" s="1438">
        <v>3</v>
      </c>
      <c r="G3" s="1438">
        <v>8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>
      <c r="A8" s="1447"/>
      <c r="B8" s="1448"/>
      <c r="C8" s="73"/>
      <c r="D8" s="73"/>
      <c r="E8" s="73"/>
      <c r="F8" s="73"/>
      <c r="G8" s="73"/>
      <c r="H8" s="73"/>
    </row>
    <row r="9" spans="1:24" ht="28.5" customHeight="1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111380</v>
      </c>
      <c r="X24" s="65" t="str">
        <f>IF(W24&lt;&gt;"",CONCATENATE("{""EstablecimientoCodigo"":""",W24,"""}"),"")</f>
        <v>{"EstablecimientoCodigo":"111380"}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%7B%22EstablecimientoCodigo%22%3A%22111380%22%7D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"111380"}, "include_total": true, "limit": 1, "records_format": "objects", "resource_id": "2c44d782-3365-44e3-aefb-2c8b8363a1bc", "total_estimation_threshold": null, "records": [{"_id":2606,"EstablecimientoCodigo":"111380","EstablecimientoGlosa":"Centro de Salud Familiar Dr. Carlos Godoy","EstablecimientoCodigoAntiguo":"11-380","EstablecimientoCodigoMadreAntiguo":null,"EstablecimientoCodigoMadreNuevo":null,"RegionCodigo":"13","RegionGlosa":"Región Metropolitana de Santiago","SeremiSaludCodigo_ServicioDeSaludCodigo":"11","SeremiSaludGlosa_ServicioDeSaludGlosa":"Servicio de Salud Metropolitano Central","TipoPertenenciaEstabGlosa":"Perteneciente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Familiar","DependenciaAdministrativa":"Municipal","NivelAtencionEstabglosa":"Primario","ComunaCodigo":"13119","ComunaGlosa":"Maipú","TipoViaGlosa":"Avenida","Numero":"1565","NombreVia":"El Conquistador","TelefonoMovil_TelefonoFijo":"222562067","FechaInicioFuncionamientoEstab":null,"TieneServicioUrgencia":"NO","TipoUrgencia":"No Aplica","ClasificacionTipoSapu":"No Aplica","Latitud":-33.52776,"Longitud":-70.79639,"TipoSistemaSaludGlosa":"Público","EstadoFuncionamiento":"Vigente en Operación Habitual","NivelComplejidadEstabGlosa":"Baja Complejidad","TipoAtencionEstabGlosa":"Atención Abierta-Ambulatoria","FechaIncorporacion":null,"FechaCierre":null}], "fields": [{"id": "_id", "type": "int"}, {"id": "EstablecimientoCodigo", "type": "text", "info": {"label": "", "notes": "", "type_override": "text"}}, {"id": "EstablecimientoGlosa", "type": "text", "info": {"label": "", "notes": "", "type_override": ""}}, {"id": "EstablecimientoCodigoAntiguo", "type": "text", "info": {"label": "", "notes": "", "type_override": ""}}, {"id": "EstablecimientoCodigoMadreAntiguo", "type": "text", "info": {"label": "", "notes": "", "type_override": ""}}, {"id": "EstablecimientoCodigoMadreNuevo", "type": "text", "info": {"label": "", "notes": "", "type_override": "text"}}, {"id": "RegionCodigo", "type": "text", "info": {"label": "", "notes": "", "type_override": "text"}}, {"id": "RegionGlosa", "type": "text", "info": {"label": "", "notes": "", "type_override": ""}}, {"id": "SeremiSaludCodigo_ServicioDeSaludCodigo", "type": "text", "info": {"label": "", "notes": "", "type_override": "text"}}, {"id": "SeremiSaludGlosa_ServicioDeSaludGlosa", "type": "text", "info": {"label": "", "notes": "", "type_override": ""}}, {"id": "TipoPertenenciaEstabGlosa", "type": "text", "info": {"label": "", "notes": "", "type_override": ""}}, {"id": "TipoEstablecimientoGlosa", "type": "text", "info": {"label": "", "notes": "", "type_override": ""}}, {"id": "AmbitoFuncionamiento", "type": "text", "info": {"label": "", "notes": "", "type_override": ""}}, {"id": "Certificacion", "type": "text", "info": {"label": "", "notes": "", "type_override": ""}}, {"id": "DependenciaAdministrativa", "type": "text", "info": {"label": "", "notes": "", "type_override": ""}}, {"id": "NivelAtencionEstabglosa", "type": "text", "info": {"label": "", "notes": "", "type_override": ""}}, {"id": "ComunaCodigo", "type": "text", "info": {"label": "", "notes": "", "type_override": "text"}}, {"id": "ComunaGlosa", "type": "text", "info": {"label": "", "notes": "", "type_override": ""}}, {"id": "TipoViaGlosa", "type": "text", "info": {"label": "", "notes": "", "type_override": ""}}, {"id": "Numero", "type": "text", "info": {"label": "", "notes": "", "type_override": "text"}}, {"id": "NombreVia", "type": "text", "info": {"label": "", "notes": "", "type_override": ""}}, {"id": "TelefonoMovil_TelefonoFijo", "type": "text", "info": {"label": "", "notes": "", "type_override": ""}}, {"id": "FechaInicioFuncionamientoEstab", "type": "timestamp", "info": {"label": "", "notes": "", "type_override": "timestamp"}}, {"id": "TieneServicioUrgencia", "type": "text", "info": {"label": "", "notes": "", "type_override": ""}}, {"id": "TipoUrgencia", "type": "text", "info": {"label": "", "notes": "", "type_override": ""}}, {"id": "ClasificacionTipoSapu", "type": "text", "info": {"label": "", "notes": "", "type_override": ""}}, {"id": "Latitud", "type": "numeric", "info": {"label": "", "notes": "", "type_override": "numeric"}}, {"id": "Longitud", "type": "numeric", "info": {"label": "", "notes": "", "type_override": "numeric"}}, {"id": "TipoSistemaSaludGlosa", "type": "text", "info": {"label": "", "notes": "", "type_override": ""}}, {"id": "EstadoFuncionamiento", "type": "text", "info": {"label": "", "notes": "", "type_override": ""}}, {"id": "NivelComplejidadEstabGlosa", "type": "text", "info": {"label": "", "notes": "", "type_override": ""}}, {"id": "TipoAtencionEstabGlosa", "type": "text", "info": {"label": "", "notes": "", "type_override": ""}}, {"id": "FechaIncorporacion", "type": "timestamp", "info": {"label": "", "notes": "", "type_override": "timestamp"}}, {"id": "FechaCierre", "type": "timestamp", "info": {"label": "", "notes": "", "type_override": "timestamp"}}], "_links": {"start": "/api/3/action/datastore_search?resource_id=2c44d782-3365-44e3-aefb-2c8b8363a1bc&amp;limit=1&amp;filters=%7B%22EstablecimientoCodigo%22%3A%22111380%22%7D", "next": "/api/3/action/datastore_search?resource_id=2c44d782-3365-44e3-aefb-2c8b8363a1bc&amp;limit=1&amp;filters=%7B%22EstablecimientoCodigo%22%3A%22111380%22%7D&amp;offset=1"},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Dr. Carlos Godoy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13119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Maipú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3</v>
      </c>
      <c r="X33" s="73" t="str">
        <f>IF($W$29&lt;&gt;"",LEFT(RIGHT($W$29,3),1),"")</f>
        <v>1</v>
      </c>
      <c r="Y33" s="73" t="str">
        <f>IF($W$29&lt;&gt;"",LEFT(RIGHT($W$29,2),1),"")</f>
        <v>1</v>
      </c>
      <c r="Z33" s="73" t="str">
        <f>IF($W$29&lt;&gt;"",RIGHT($W$29,1),"")</f>
        <v>9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zoomScaleNormal="100" workbookViewId="0"/>
  </sheetViews>
  <sheetFormatPr baseColWidth="10" defaultColWidth="11.42578125" defaultRowHeight="1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>
      <c r="A1" s="5551" t="s">
        <v>23</v>
      </c>
    </row>
    <row r="2" spans="1:111">
      <c r="A2" s="5551" t="str">
        <f>CONCATENATE("COMUNA: ",NOMBRE!B2, " (",NOMBRE!C2,NOMBRE!D2,NOMBRE!E2,NOMBRE!F2,NOMBRE!G2,")")</f>
        <v>COMUNA: Maipú (13119)</v>
      </c>
    </row>
    <row r="3" spans="1:111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11">
      <c r="A4" s="5551" t="str">
        <f>CONCATENATE("MES: ",NOMBRE!B6, " (",NOMBRE!C6,NOMBRE!D6,")")</f>
        <v>MES: MARZO (03)</v>
      </c>
    </row>
    <row r="5" spans="1:111">
      <c r="A5" s="5551" t="str">
        <f>CONCATENATE("AÑO: ",NOMBRE!B7)</f>
        <v>AÑO: 2026</v>
      </c>
    </row>
    <row r="6" spans="1:111" s="5554" customFormat="1" ht="18" customHeight="1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ht="17.25" customHeight="1"/>
    <row r="257" spans="1:2" ht="12" customHeight="1"/>
    <row r="258" spans="1:2" ht="25.5" hidden="1" customHeight="1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Maipú (13119)</v>
      </c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>
      <c r="A11" s="1481" t="s">
        <v>193</v>
      </c>
      <c r="B11" s="1482">
        <f>SUM(B12:B17)</f>
        <v>559</v>
      </c>
      <c r="C11" s="1471">
        <f>SUM(C12:C17)</f>
        <v>192</v>
      </c>
      <c r="D11" s="1472">
        <f>SUM(D12:D17)</f>
        <v>367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5</v>
      </c>
      <c r="H11" s="1484">
        <f t="shared" si="0"/>
        <v>18</v>
      </c>
      <c r="I11" s="1482">
        <f t="shared" si="0"/>
        <v>8</v>
      </c>
      <c r="J11" s="1484">
        <f t="shared" si="0"/>
        <v>21</v>
      </c>
      <c r="K11" s="1482">
        <f t="shared" si="0"/>
        <v>4</v>
      </c>
      <c r="L11" s="1484">
        <f t="shared" si="0"/>
        <v>17</v>
      </c>
      <c r="M11" s="1482">
        <f t="shared" si="0"/>
        <v>10</v>
      </c>
      <c r="N11" s="1484">
        <f t="shared" si="0"/>
        <v>24</v>
      </c>
      <c r="O11" s="1482">
        <f t="shared" si="0"/>
        <v>8</v>
      </c>
      <c r="P11" s="1484">
        <f t="shared" si="0"/>
        <v>24</v>
      </c>
      <c r="Q11" s="1482">
        <f t="shared" si="0"/>
        <v>9</v>
      </c>
      <c r="R11" s="1484">
        <f t="shared" si="0"/>
        <v>24</v>
      </c>
      <c r="S11" s="1482">
        <f t="shared" si="0"/>
        <v>10</v>
      </c>
      <c r="T11" s="1484">
        <f t="shared" si="0"/>
        <v>21</v>
      </c>
      <c r="U11" s="1482">
        <f t="shared" si="0"/>
        <v>13</v>
      </c>
      <c r="V11" s="1484">
        <f t="shared" si="0"/>
        <v>26</v>
      </c>
      <c r="W11" s="1482">
        <f t="shared" si="0"/>
        <v>22</v>
      </c>
      <c r="X11" s="1484">
        <f t="shared" si="0"/>
        <v>32</v>
      </c>
      <c r="Y11" s="1482">
        <f t="shared" si="0"/>
        <v>28</v>
      </c>
      <c r="Z11" s="1484">
        <f t="shared" si="0"/>
        <v>46</v>
      </c>
      <c r="AA11" s="1482">
        <f t="shared" si="0"/>
        <v>37</v>
      </c>
      <c r="AB11" s="1484">
        <f t="shared" si="0"/>
        <v>41</v>
      </c>
      <c r="AC11" s="1482">
        <f t="shared" si="0"/>
        <v>24</v>
      </c>
      <c r="AD11" s="1484">
        <f t="shared" si="0"/>
        <v>35</v>
      </c>
      <c r="AE11" s="1482">
        <f t="shared" si="0"/>
        <v>14</v>
      </c>
      <c r="AF11" s="1471">
        <f t="shared" si="0"/>
        <v>38</v>
      </c>
      <c r="AG11" s="5253">
        <f>SUM(AG12:AG17)</f>
        <v>18</v>
      </c>
      <c r="AH11" s="5262">
        <f>SUM(AH12:AH17)</f>
        <v>0</v>
      </c>
    </row>
    <row r="12" spans="1:85" ht="15" customHeight="1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35" t="s">
        <v>98</v>
      </c>
      <c r="B13" s="1485">
        <f t="shared" si="1"/>
        <v>225</v>
      </c>
      <c r="C13" s="1486">
        <f>SUM(E13+G13+I13+K13+M13+O13+Q13+S13+U13+W13+Y13+AA13+AC13+AE13)</f>
        <v>81</v>
      </c>
      <c r="D13" s="1469">
        <f>SUM(F13+H13+J13+L13+N13+P13+R13+T13+V13+X13+Z13+AB13+AD13+AF13)</f>
        <v>144</v>
      </c>
      <c r="E13" s="1127"/>
      <c r="F13" s="1126"/>
      <c r="G13" s="1124">
        <v>1</v>
      </c>
      <c r="H13" s="1126">
        <v>1</v>
      </c>
      <c r="I13" s="1124">
        <v>1</v>
      </c>
      <c r="J13" s="1126">
        <v>2</v>
      </c>
      <c r="K13" s="1124"/>
      <c r="L13" s="1126"/>
      <c r="M13" s="1124"/>
      <c r="N13" s="1126">
        <v>1</v>
      </c>
      <c r="O13" s="1124"/>
      <c r="P13" s="1126">
        <v>1</v>
      </c>
      <c r="Q13" s="1124"/>
      <c r="R13" s="1126">
        <v>1</v>
      </c>
      <c r="S13" s="1124"/>
      <c r="T13" s="1126"/>
      <c r="U13" s="1124">
        <v>1</v>
      </c>
      <c r="V13" s="1126">
        <v>1</v>
      </c>
      <c r="W13" s="1124">
        <v>2</v>
      </c>
      <c r="X13" s="1126">
        <v>2</v>
      </c>
      <c r="Y13" s="1124">
        <v>20</v>
      </c>
      <c r="Z13" s="1126">
        <v>37</v>
      </c>
      <c r="AA13" s="1124">
        <v>27</v>
      </c>
      <c r="AB13" s="1126">
        <v>33</v>
      </c>
      <c r="AC13" s="1124">
        <v>21</v>
      </c>
      <c r="AD13" s="1126">
        <v>33</v>
      </c>
      <c r="AE13" s="1124">
        <v>8</v>
      </c>
      <c r="AF13" s="1129">
        <v>32</v>
      </c>
      <c r="AG13" s="5283">
        <v>8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36" t="s">
        <v>194</v>
      </c>
      <c r="B16" s="1485">
        <f t="shared" si="1"/>
        <v>53</v>
      </c>
      <c r="C16" s="1486">
        <f t="shared" si="6"/>
        <v>27</v>
      </c>
      <c r="D16" s="1469">
        <f t="shared" si="6"/>
        <v>26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>
        <v>1</v>
      </c>
      <c r="Y16" s="824">
        <v>8</v>
      </c>
      <c r="Z16" s="750">
        <v>9</v>
      </c>
      <c r="AA16" s="824">
        <v>10</v>
      </c>
      <c r="AB16" s="750">
        <v>8</v>
      </c>
      <c r="AC16" s="824">
        <v>3</v>
      </c>
      <c r="AD16" s="750">
        <v>2</v>
      </c>
      <c r="AE16" s="824">
        <v>6</v>
      </c>
      <c r="AF16" s="778">
        <v>6</v>
      </c>
      <c r="AG16" s="5283">
        <v>1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87" t="s">
        <v>195</v>
      </c>
      <c r="B17" s="1360">
        <f t="shared" si="1"/>
        <v>281</v>
      </c>
      <c r="C17" s="1379">
        <f t="shared" si="6"/>
        <v>84</v>
      </c>
      <c r="D17" s="1345">
        <f t="shared" si="6"/>
        <v>197</v>
      </c>
      <c r="E17" s="1137"/>
      <c r="F17" s="1139"/>
      <c r="G17" s="1137">
        <v>4</v>
      </c>
      <c r="H17" s="1139">
        <v>17</v>
      </c>
      <c r="I17" s="1137">
        <v>7</v>
      </c>
      <c r="J17" s="1139">
        <v>19</v>
      </c>
      <c r="K17" s="1137">
        <v>4</v>
      </c>
      <c r="L17" s="1139">
        <v>17</v>
      </c>
      <c r="M17" s="1137">
        <v>10</v>
      </c>
      <c r="N17" s="1139">
        <v>23</v>
      </c>
      <c r="O17" s="1137">
        <v>8</v>
      </c>
      <c r="P17" s="1139">
        <v>23</v>
      </c>
      <c r="Q17" s="1137">
        <v>9</v>
      </c>
      <c r="R17" s="1139">
        <v>23</v>
      </c>
      <c r="S17" s="1137">
        <v>10</v>
      </c>
      <c r="T17" s="1139">
        <v>21</v>
      </c>
      <c r="U17" s="1137">
        <v>12</v>
      </c>
      <c r="V17" s="1139">
        <v>25</v>
      </c>
      <c r="W17" s="1137">
        <v>20</v>
      </c>
      <c r="X17" s="1139">
        <v>29</v>
      </c>
      <c r="Y17" s="1137"/>
      <c r="Z17" s="1139"/>
      <c r="AA17" s="1137"/>
      <c r="AB17" s="189"/>
      <c r="AC17" s="868"/>
      <c r="AD17" s="189"/>
      <c r="AE17" s="868"/>
      <c r="AF17" s="190"/>
      <c r="AG17" s="3963">
        <v>9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>
      <c r="A21" s="1481" t="s">
        <v>77</v>
      </c>
      <c r="B21" s="1482">
        <f>SUM(B22:B25)</f>
        <v>559</v>
      </c>
      <c r="C21" s="1471">
        <f>SUM(C22:C25)</f>
        <v>192</v>
      </c>
      <c r="D21" s="1472">
        <f>SUM(D22:D25)</f>
        <v>367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5</v>
      </c>
      <c r="H21" s="1483">
        <f t="shared" si="7"/>
        <v>18</v>
      </c>
      <c r="I21" s="1482">
        <f t="shared" si="7"/>
        <v>8</v>
      </c>
      <c r="J21" s="1483">
        <f t="shared" si="7"/>
        <v>21</v>
      </c>
      <c r="K21" s="1482">
        <f t="shared" si="7"/>
        <v>4</v>
      </c>
      <c r="L21" s="1483">
        <f t="shared" si="7"/>
        <v>17</v>
      </c>
      <c r="M21" s="1482">
        <f t="shared" si="7"/>
        <v>10</v>
      </c>
      <c r="N21" s="1483">
        <f t="shared" si="7"/>
        <v>24</v>
      </c>
      <c r="O21" s="1482">
        <f t="shared" si="7"/>
        <v>8</v>
      </c>
      <c r="P21" s="1483">
        <f t="shared" si="7"/>
        <v>24</v>
      </c>
      <c r="Q21" s="1482">
        <f t="shared" si="7"/>
        <v>9</v>
      </c>
      <c r="R21" s="1483">
        <f t="shared" si="7"/>
        <v>24</v>
      </c>
      <c r="S21" s="1482">
        <f t="shared" si="7"/>
        <v>10</v>
      </c>
      <c r="T21" s="1483">
        <f t="shared" si="7"/>
        <v>21</v>
      </c>
      <c r="U21" s="1482">
        <f t="shared" si="7"/>
        <v>13</v>
      </c>
      <c r="V21" s="1483">
        <f t="shared" si="7"/>
        <v>26</v>
      </c>
      <c r="W21" s="1482">
        <f t="shared" si="7"/>
        <v>22</v>
      </c>
      <c r="X21" s="1483">
        <f t="shared" si="7"/>
        <v>32</v>
      </c>
      <c r="Y21" s="1482">
        <f t="shared" si="7"/>
        <v>28</v>
      </c>
      <c r="Z21" s="1483">
        <f t="shared" si="7"/>
        <v>46</v>
      </c>
      <c r="AA21" s="1482">
        <f t="shared" si="7"/>
        <v>37</v>
      </c>
      <c r="AB21" s="1483">
        <f t="shared" si="7"/>
        <v>41</v>
      </c>
      <c r="AC21" s="1482">
        <f t="shared" si="7"/>
        <v>24</v>
      </c>
      <c r="AD21" s="1483">
        <f t="shared" si="7"/>
        <v>35</v>
      </c>
      <c r="AE21" s="1482">
        <f t="shared" si="7"/>
        <v>14</v>
      </c>
      <c r="AF21" s="1473">
        <f t="shared" si="7"/>
        <v>38</v>
      </c>
      <c r="AG21" s="5253">
        <f>SUM(AG22:AG25)</f>
        <v>18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25" t="s">
        <v>198</v>
      </c>
      <c r="B22" s="1485">
        <f>SUM(C22:D22)</f>
        <v>135</v>
      </c>
      <c r="C22" s="1486">
        <f>SUM(E22+G22+I22+K22+M22+O22+Q22+S22+U22+W22+Y22+AA22+AC22+AE22)</f>
        <v>55</v>
      </c>
      <c r="D22" s="1469">
        <f>SUM(F22+H22+J22+L22+N22+P22+R22+T22+V22+X22+Z22+AB22+AD22+AF22)</f>
        <v>80</v>
      </c>
      <c r="E22" s="824"/>
      <c r="F22" s="750"/>
      <c r="G22" s="824">
        <v>1</v>
      </c>
      <c r="H22" s="750">
        <v>7</v>
      </c>
      <c r="I22" s="824">
        <v>3</v>
      </c>
      <c r="J22" s="750">
        <v>5</v>
      </c>
      <c r="K22" s="824"/>
      <c r="L22" s="750">
        <v>4</v>
      </c>
      <c r="M22" s="824">
        <v>1</v>
      </c>
      <c r="N22" s="750">
        <v>3</v>
      </c>
      <c r="O22" s="824">
        <v>3</v>
      </c>
      <c r="P22" s="750">
        <v>2</v>
      </c>
      <c r="Q22" s="824">
        <v>1</v>
      </c>
      <c r="R22" s="750">
        <v>1</v>
      </c>
      <c r="S22" s="824"/>
      <c r="T22" s="750">
        <v>2</v>
      </c>
      <c r="U22" s="824">
        <v>2</v>
      </c>
      <c r="V22" s="750">
        <v>1</v>
      </c>
      <c r="W22" s="824">
        <v>1</v>
      </c>
      <c r="X22" s="750">
        <v>5</v>
      </c>
      <c r="Y22" s="824">
        <v>12</v>
      </c>
      <c r="Z22" s="750">
        <v>11</v>
      </c>
      <c r="AA22" s="824">
        <v>13</v>
      </c>
      <c r="AB22" s="750">
        <v>11</v>
      </c>
      <c r="AC22" s="824">
        <v>11</v>
      </c>
      <c r="AD22" s="750">
        <v>13</v>
      </c>
      <c r="AE22" s="824">
        <v>7</v>
      </c>
      <c r="AF22" s="778">
        <v>15</v>
      </c>
      <c r="AG22" s="5283">
        <v>2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35" t="s">
        <v>199</v>
      </c>
      <c r="B23" s="1485">
        <f>SUM(C23:D23)</f>
        <v>18</v>
      </c>
      <c r="C23" s="1486">
        <f t="shared" ref="C23:D25" si="9">SUM(E23+G23+I23+K23+M23+O23+Q23+S23+U23+W23+Y23+AA23+AC23+AE23)</f>
        <v>7</v>
      </c>
      <c r="D23" s="1469">
        <f t="shared" si="9"/>
        <v>11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>
        <v>1</v>
      </c>
      <c r="AA23" s="1124">
        <v>6</v>
      </c>
      <c r="AB23" s="1126">
        <v>2</v>
      </c>
      <c r="AC23" s="1124"/>
      <c r="AD23" s="1126">
        <v>2</v>
      </c>
      <c r="AE23" s="1124">
        <v>1</v>
      </c>
      <c r="AF23" s="1129">
        <v>6</v>
      </c>
      <c r="AG23" s="3960">
        <v>0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35" t="s">
        <v>200</v>
      </c>
      <c r="B24" s="1485">
        <f>SUM(C24:D24)</f>
        <v>184</v>
      </c>
      <c r="C24" s="1486">
        <f t="shared" si="9"/>
        <v>66</v>
      </c>
      <c r="D24" s="1469">
        <f t="shared" si="9"/>
        <v>118</v>
      </c>
      <c r="E24" s="824"/>
      <c r="F24" s="750"/>
      <c r="G24" s="824">
        <v>3</v>
      </c>
      <c r="H24" s="750">
        <v>6</v>
      </c>
      <c r="I24" s="824">
        <v>3</v>
      </c>
      <c r="J24" s="750">
        <v>6</v>
      </c>
      <c r="K24" s="824">
        <v>1</v>
      </c>
      <c r="L24" s="750">
        <v>3</v>
      </c>
      <c r="M24" s="824">
        <v>4</v>
      </c>
      <c r="N24" s="750">
        <v>6</v>
      </c>
      <c r="O24" s="824">
        <v>2</v>
      </c>
      <c r="P24" s="750">
        <v>9</v>
      </c>
      <c r="Q24" s="824">
        <v>3</v>
      </c>
      <c r="R24" s="750">
        <v>8</v>
      </c>
      <c r="S24" s="824">
        <v>3</v>
      </c>
      <c r="T24" s="750">
        <v>11</v>
      </c>
      <c r="U24" s="824">
        <v>7</v>
      </c>
      <c r="V24" s="750">
        <v>10</v>
      </c>
      <c r="W24" s="824">
        <v>9</v>
      </c>
      <c r="X24" s="750">
        <v>14</v>
      </c>
      <c r="Y24" s="824">
        <v>8</v>
      </c>
      <c r="Z24" s="750">
        <v>14</v>
      </c>
      <c r="AA24" s="824">
        <v>9</v>
      </c>
      <c r="AB24" s="750">
        <v>14</v>
      </c>
      <c r="AC24" s="824">
        <v>9</v>
      </c>
      <c r="AD24" s="750">
        <v>9</v>
      </c>
      <c r="AE24" s="824">
        <v>5</v>
      </c>
      <c r="AF24" s="778">
        <v>8</v>
      </c>
      <c r="AG24" s="5283">
        <v>5</v>
      </c>
      <c r="AH24" s="322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307" t="s">
        <v>201</v>
      </c>
      <c r="B25" s="1360">
        <f>SUM(C25:D25)</f>
        <v>222</v>
      </c>
      <c r="C25" s="1379">
        <f t="shared" si="9"/>
        <v>64</v>
      </c>
      <c r="D25" s="1345">
        <f t="shared" si="9"/>
        <v>158</v>
      </c>
      <c r="E25" s="1137"/>
      <c r="F25" s="1139"/>
      <c r="G25" s="1137">
        <v>1</v>
      </c>
      <c r="H25" s="1139">
        <v>5</v>
      </c>
      <c r="I25" s="1137">
        <v>2</v>
      </c>
      <c r="J25" s="1139">
        <v>10</v>
      </c>
      <c r="K25" s="1137">
        <v>3</v>
      </c>
      <c r="L25" s="1139">
        <v>10</v>
      </c>
      <c r="M25" s="1137">
        <v>5</v>
      </c>
      <c r="N25" s="1139">
        <v>15</v>
      </c>
      <c r="O25" s="1137">
        <v>3</v>
      </c>
      <c r="P25" s="1139">
        <v>13</v>
      </c>
      <c r="Q25" s="1137">
        <v>5</v>
      </c>
      <c r="R25" s="1139">
        <v>15</v>
      </c>
      <c r="S25" s="1137">
        <v>7</v>
      </c>
      <c r="T25" s="1139">
        <v>8</v>
      </c>
      <c r="U25" s="1137">
        <v>4</v>
      </c>
      <c r="V25" s="1139">
        <v>15</v>
      </c>
      <c r="W25" s="1137">
        <v>12</v>
      </c>
      <c r="X25" s="1139">
        <v>13</v>
      </c>
      <c r="Y25" s="1137">
        <v>8</v>
      </c>
      <c r="Z25" s="1139">
        <v>20</v>
      </c>
      <c r="AA25" s="1137">
        <v>9</v>
      </c>
      <c r="AB25" s="1139">
        <v>14</v>
      </c>
      <c r="AC25" s="1137">
        <v>4</v>
      </c>
      <c r="AD25" s="1139">
        <v>11</v>
      </c>
      <c r="AE25" s="1137">
        <v>1</v>
      </c>
      <c r="AF25" s="1143">
        <v>9</v>
      </c>
      <c r="AG25" s="3963">
        <v>11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>
      <c r="A29" s="1376" t="s">
        <v>204</v>
      </c>
      <c r="B29" s="1488">
        <f>SUM(C29:D29)</f>
        <v>111</v>
      </c>
      <c r="C29" s="1380">
        <f>SUM(E29+G29+I29+K29+M29+O29+Q29+S29+U29+W29+Y29+AA29+AC29+AE29)</f>
        <v>40</v>
      </c>
      <c r="D29" s="1399">
        <f>SUM(F29+H29+J29+L29+N29+P29+R29+T29+V29+X29+Z29+AB29+AD29+AF29)</f>
        <v>71</v>
      </c>
      <c r="E29" s="1453"/>
      <c r="F29" s="1115"/>
      <c r="G29" s="1453"/>
      <c r="H29" s="1115">
        <v>4</v>
      </c>
      <c r="I29" s="1453">
        <v>4</v>
      </c>
      <c r="J29" s="1115">
        <v>4</v>
      </c>
      <c r="K29" s="1453">
        <v>2</v>
      </c>
      <c r="L29" s="1115">
        <v>5</v>
      </c>
      <c r="M29" s="1453">
        <v>6</v>
      </c>
      <c r="N29" s="1115">
        <v>6</v>
      </c>
      <c r="O29" s="1453">
        <v>3</v>
      </c>
      <c r="P29" s="1115">
        <v>9</v>
      </c>
      <c r="Q29" s="1453">
        <v>5</v>
      </c>
      <c r="R29" s="1115">
        <v>9</v>
      </c>
      <c r="S29" s="1453">
        <v>3</v>
      </c>
      <c r="T29" s="1115">
        <v>4</v>
      </c>
      <c r="U29" s="1453">
        <v>4</v>
      </c>
      <c r="V29" s="1115">
        <v>5</v>
      </c>
      <c r="W29" s="1453">
        <v>3</v>
      </c>
      <c r="X29" s="1115">
        <v>8</v>
      </c>
      <c r="Y29" s="1453">
        <v>6</v>
      </c>
      <c r="Z29" s="1115">
        <v>10</v>
      </c>
      <c r="AA29" s="1453">
        <v>3</v>
      </c>
      <c r="AB29" s="1115">
        <v>4</v>
      </c>
      <c r="AC29" s="1453">
        <v>1</v>
      </c>
      <c r="AD29" s="1115">
        <v>2</v>
      </c>
      <c r="AE29" s="1453"/>
      <c r="AF29" s="1465">
        <v>1</v>
      </c>
      <c r="AG29" s="5284">
        <v>4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16" t="s">
        <v>205</v>
      </c>
      <c r="B30" s="1360">
        <f>SUM(C30:D30)</f>
        <v>133</v>
      </c>
      <c r="C30" s="1379">
        <f>SUM(E30+G30+I30+K30+M30+O30+Q30+S30+U30+W30+Y30+AA30+AC30+AE30)</f>
        <v>57</v>
      </c>
      <c r="D30" s="1345">
        <f>SUM(F30+H30+J30+L30+N30+P30+R30+T30+V30+X30+Z30+AB30+AD30+AF30)</f>
        <v>76</v>
      </c>
      <c r="E30" s="868"/>
      <c r="F30" s="189"/>
      <c r="G30" s="868">
        <v>1</v>
      </c>
      <c r="H30" s="189"/>
      <c r="I30" s="868">
        <v>3</v>
      </c>
      <c r="J30" s="189">
        <v>1</v>
      </c>
      <c r="K30" s="868">
        <v>1</v>
      </c>
      <c r="L30" s="189">
        <v>5</v>
      </c>
      <c r="M30" s="868">
        <v>3</v>
      </c>
      <c r="N30" s="189">
        <v>4</v>
      </c>
      <c r="O30" s="868">
        <v>3</v>
      </c>
      <c r="P30" s="189">
        <v>3</v>
      </c>
      <c r="Q30" s="868">
        <v>2</v>
      </c>
      <c r="R30" s="189">
        <v>4</v>
      </c>
      <c r="S30" s="868">
        <v>6</v>
      </c>
      <c r="T30" s="189">
        <v>8</v>
      </c>
      <c r="U30" s="868">
        <v>3</v>
      </c>
      <c r="V30" s="189">
        <v>8</v>
      </c>
      <c r="W30" s="868">
        <v>9</v>
      </c>
      <c r="X30" s="189">
        <v>4</v>
      </c>
      <c r="Y30" s="868">
        <v>5</v>
      </c>
      <c r="Z30" s="189">
        <v>10</v>
      </c>
      <c r="AA30" s="868">
        <v>11</v>
      </c>
      <c r="AB30" s="189">
        <v>8</v>
      </c>
      <c r="AC30" s="868">
        <v>6</v>
      </c>
      <c r="AD30" s="189">
        <v>7</v>
      </c>
      <c r="AE30" s="868">
        <v>4</v>
      </c>
      <c r="AF30" s="190">
        <v>14</v>
      </c>
      <c r="AG30" s="5285">
        <v>4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>
      <c r="A34" s="1377" t="s">
        <v>207</v>
      </c>
      <c r="B34" s="1485">
        <f>SUM(C34:D34)</f>
        <v>273</v>
      </c>
      <c r="C34" s="1486">
        <f>SUM(E34+G34+I34+K34+M34+O34+Q34+S34+U34+W34+Y34+AA34+AC34+AE34)</f>
        <v>98</v>
      </c>
      <c r="D34" s="1469">
        <f>SUM(F34+H34+J34+L34+N34+P34+R34+T34+V34+X34+Z34+AB34+AD34+AF34)</f>
        <v>175</v>
      </c>
      <c r="E34" s="824"/>
      <c r="F34" s="750"/>
      <c r="G34" s="824"/>
      <c r="H34" s="750">
        <v>1</v>
      </c>
      <c r="I34" s="824">
        <v>2</v>
      </c>
      <c r="J34" s="750">
        <v>8</v>
      </c>
      <c r="K34" s="824">
        <v>1</v>
      </c>
      <c r="L34" s="750">
        <v>3</v>
      </c>
      <c r="M34" s="824">
        <v>4</v>
      </c>
      <c r="N34" s="750">
        <v>8</v>
      </c>
      <c r="O34" s="824">
        <v>2</v>
      </c>
      <c r="P34" s="750">
        <v>14</v>
      </c>
      <c r="Q34" s="824">
        <v>6</v>
      </c>
      <c r="R34" s="750">
        <v>13</v>
      </c>
      <c r="S34" s="824">
        <v>6</v>
      </c>
      <c r="T34" s="750">
        <v>10</v>
      </c>
      <c r="U34" s="824">
        <v>4</v>
      </c>
      <c r="V34" s="750">
        <v>9</v>
      </c>
      <c r="W34" s="824">
        <v>8</v>
      </c>
      <c r="X34" s="750">
        <v>15</v>
      </c>
      <c r="Y34" s="824">
        <v>16</v>
      </c>
      <c r="Z34" s="750">
        <v>25</v>
      </c>
      <c r="AA34" s="824">
        <v>23</v>
      </c>
      <c r="AB34" s="750">
        <v>28</v>
      </c>
      <c r="AC34" s="824">
        <v>17</v>
      </c>
      <c r="AD34" s="750">
        <v>19</v>
      </c>
      <c r="AE34" s="824">
        <v>9</v>
      </c>
      <c r="AF34" s="778">
        <v>22</v>
      </c>
      <c r="AG34" s="5284">
        <v>3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66" t="s">
        <v>208</v>
      </c>
      <c r="B35" s="1360">
        <f>SUM(C35:D35)</f>
        <v>56</v>
      </c>
      <c r="C35" s="1379">
        <f>SUM(E35+G35+I35+K35+M35+O35+Q35+S35+U35+W35+Y35+AA35+AC35+AE35)</f>
        <v>12</v>
      </c>
      <c r="D35" s="1345">
        <f>SUM(F35+H35+J35+L35+N35+P35+R35+T35+V35+X35+Z35+AB35+AD35+AF35)</f>
        <v>44</v>
      </c>
      <c r="E35" s="1137"/>
      <c r="F35" s="1139"/>
      <c r="G35" s="1137"/>
      <c r="H35" s="1139"/>
      <c r="I35" s="1137">
        <v>2</v>
      </c>
      <c r="J35" s="1139">
        <v>2</v>
      </c>
      <c r="K35" s="1137">
        <v>1</v>
      </c>
      <c r="L35" s="1139">
        <v>1</v>
      </c>
      <c r="M35" s="1137"/>
      <c r="N35" s="1139">
        <v>3</v>
      </c>
      <c r="O35" s="1137">
        <v>1</v>
      </c>
      <c r="P35" s="1139">
        <v>4</v>
      </c>
      <c r="Q35" s="1137">
        <v>2</v>
      </c>
      <c r="R35" s="1139">
        <v>5</v>
      </c>
      <c r="S35" s="1137">
        <v>1</v>
      </c>
      <c r="T35" s="1139">
        <v>6</v>
      </c>
      <c r="U35" s="1137">
        <v>3</v>
      </c>
      <c r="V35" s="1139">
        <v>8</v>
      </c>
      <c r="W35" s="1137">
        <v>2</v>
      </c>
      <c r="X35" s="1139">
        <v>9</v>
      </c>
      <c r="Y35" s="1137"/>
      <c r="Z35" s="1139">
        <v>1</v>
      </c>
      <c r="AA35" s="1137"/>
      <c r="AB35" s="1139">
        <v>2</v>
      </c>
      <c r="AC35" s="1137"/>
      <c r="AD35" s="1139">
        <v>3</v>
      </c>
      <c r="AE35" s="1137"/>
      <c r="AF35" s="1143"/>
      <c r="AG35" s="5285">
        <v>1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1691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zoomScaleNormal="100" workbookViewId="0"/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468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468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99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468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468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99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209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50" t="s">
        <v>345</v>
      </c>
      <c r="B152" s="7280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zoomScaleNormal="100" workbookViewId="0"/>
  </sheetViews>
  <sheetFormatPr baseColWidth="10" defaultColWidth="11.42578125" defaultRowHeight="1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>
      <c r="A1" s="5551" t="s">
        <v>23</v>
      </c>
    </row>
    <row r="2" spans="1:77">
      <c r="A2" s="5551" t="str">
        <f>CONCATENATE("COMUNA: ",NOMBRE!B2, " (",NOMBRE!C2,NOMBRE!D2,NOMBRE!E2,NOMBRE!F2,NOMBRE!G2,")")</f>
        <v>COMUNA: Maipú (13119)</v>
      </c>
    </row>
    <row r="3" spans="1:77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77">
      <c r="A4" s="5551" t="str">
        <f>CONCATENATE("MES: ",NOMBRE!B6, " (",NOMBRE!C6,NOMBRE!D6,")")</f>
        <v>MES: MARZO (03)</v>
      </c>
    </row>
    <row r="5" spans="1:77">
      <c r="A5" s="5551" t="str">
        <f>CONCATENATE("AÑO: ",NOMBRE!B7)</f>
        <v>AÑO: 2026</v>
      </c>
    </row>
    <row r="6" spans="1:77" s="5802" customFormat="1" ht="18" customHeight="1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>
      <c r="A65" s="5932" t="s">
        <v>526</v>
      </c>
      <c r="B65" s="1005"/>
    </row>
    <row r="66" spans="1:77" ht="15" customHeight="1">
      <c r="A66" s="5961" t="s">
        <v>27</v>
      </c>
      <c r="B66" s="5961" t="s">
        <v>77</v>
      </c>
    </row>
    <row r="67" spans="1:77" ht="15" customHeight="1">
      <c r="A67" s="1653" t="s">
        <v>64</v>
      </c>
      <c r="B67" s="5962"/>
    </row>
    <row r="68" spans="1:77" ht="15" customHeight="1">
      <c r="A68" s="1655" t="s">
        <v>65</v>
      </c>
      <c r="B68" s="5872"/>
    </row>
    <row r="69" spans="1:77" ht="18" customHeight="1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>
      <c r="A84" s="1001" t="s">
        <v>544</v>
      </c>
      <c r="B84" s="969"/>
      <c r="C84" s="969"/>
      <c r="D84" s="969"/>
      <c r="E84" s="969"/>
      <c r="F84" s="969"/>
    </row>
    <row r="85" spans="1:77" ht="31.15" customHeight="1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>
      <c r="A86" s="7572"/>
      <c r="B86" s="7573"/>
      <c r="C86" s="7574"/>
      <c r="D86" s="7575"/>
      <c r="E86" s="7563"/>
      <c r="F86" s="7574"/>
    </row>
    <row r="87" spans="1:77" ht="15" customHeight="1">
      <c r="A87" s="7585" t="s">
        <v>549</v>
      </c>
      <c r="B87" s="7586"/>
      <c r="C87" s="7586"/>
      <c r="D87" s="7586"/>
      <c r="E87" s="7586"/>
      <c r="F87" s="7587"/>
    </row>
    <row r="88" spans="1:77" ht="15" customHeight="1">
      <c r="A88" s="1508" t="s">
        <v>550</v>
      </c>
      <c r="B88" s="6006"/>
      <c r="C88" s="6007"/>
      <c r="D88" s="6008"/>
      <c r="E88" s="5817"/>
      <c r="F88" s="6007"/>
    </row>
    <row r="89" spans="1:77" ht="15" customHeight="1">
      <c r="A89" s="5546" t="s">
        <v>551</v>
      </c>
      <c r="B89" s="6009"/>
      <c r="C89" s="6010"/>
      <c r="D89" s="6011"/>
      <c r="E89" s="5827"/>
      <c r="F89" s="6010"/>
    </row>
    <row r="90" spans="1:77" ht="15" customHeight="1">
      <c r="A90" s="5546" t="s">
        <v>552</v>
      </c>
      <c r="B90" s="6009"/>
      <c r="C90" s="6010"/>
      <c r="D90" s="6011"/>
      <c r="E90" s="5827"/>
      <c r="F90" s="6010"/>
    </row>
    <row r="91" spans="1:77" ht="15" customHeight="1">
      <c r="A91" s="5546" t="s">
        <v>553</v>
      </c>
      <c r="B91" s="6009"/>
      <c r="C91" s="6010"/>
      <c r="D91" s="6011"/>
      <c r="E91" s="5827"/>
      <c r="F91" s="6010"/>
    </row>
    <row r="92" spans="1:77" ht="15" customHeight="1">
      <c r="A92" s="5620" t="s">
        <v>554</v>
      </c>
      <c r="B92" s="6012"/>
      <c r="C92" s="5945"/>
      <c r="D92" s="6013"/>
      <c r="E92" s="6014"/>
      <c r="F92" s="5945"/>
    </row>
    <row r="93" spans="1:77" ht="15" customHeight="1">
      <c r="A93" s="7585" t="s">
        <v>555</v>
      </c>
      <c r="B93" s="7586"/>
      <c r="C93" s="7586"/>
      <c r="D93" s="7586"/>
      <c r="E93" s="7586"/>
      <c r="F93" s="7587"/>
    </row>
    <row r="94" spans="1:77" ht="15" customHeight="1">
      <c r="A94" s="1531" t="s">
        <v>556</v>
      </c>
      <c r="B94" s="6015"/>
      <c r="C94" s="6007"/>
      <c r="D94" s="6008"/>
      <c r="E94" s="5817"/>
      <c r="F94" s="6007"/>
    </row>
    <row r="95" spans="1:77" ht="15" customHeight="1">
      <c r="A95" s="1536" t="s">
        <v>557</v>
      </c>
      <c r="B95" s="6016"/>
      <c r="C95" s="6010"/>
      <c r="D95" s="6011"/>
      <c r="E95" s="5827"/>
      <c r="F95" s="6010"/>
    </row>
    <row r="96" spans="1:77" ht="21.6" customHeight="1">
      <c r="A96" s="6017" t="s">
        <v>558</v>
      </c>
      <c r="B96" s="5586"/>
      <c r="C96" s="6018"/>
      <c r="D96" s="6013"/>
      <c r="E96" s="5906"/>
      <c r="F96" s="6018"/>
    </row>
    <row r="97" spans="1:18" ht="21.6" customHeight="1">
      <c r="A97" s="1001" t="s">
        <v>559</v>
      </c>
      <c r="B97" s="969"/>
      <c r="C97" s="969"/>
      <c r="D97" s="969"/>
      <c r="E97" s="969"/>
    </row>
    <row r="98" spans="1:18" ht="21.6" customHeight="1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>
      <c r="A99" s="7572"/>
      <c r="B99" s="7574"/>
      <c r="C99" s="7574"/>
      <c r="D99" s="7574"/>
      <c r="E99" s="7563"/>
    </row>
    <row r="100" spans="1:18" ht="15" customHeight="1">
      <c r="A100" s="6019" t="s">
        <v>549</v>
      </c>
      <c r="B100" s="6020"/>
      <c r="C100" s="6020"/>
      <c r="D100" s="6020"/>
      <c r="E100" s="6021"/>
    </row>
    <row r="101" spans="1:18" ht="15" customHeight="1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>
      <c r="A106" s="6019" t="s">
        <v>555</v>
      </c>
      <c r="B106" s="6020"/>
      <c r="C106" s="6020"/>
      <c r="D106" s="6020"/>
      <c r="E106" s="6021"/>
    </row>
    <row r="107" spans="1:18" ht="15" customHeight="1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>
      <c r="A150" s="1001" t="s">
        <v>628</v>
      </c>
      <c r="AN150" s="5802"/>
      <c r="AO150" s="5802"/>
    </row>
    <row r="151" spans="1:75" ht="15" customHeight="1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>
      <c r="A184" s="6209" t="s">
        <v>661</v>
      </c>
      <c r="B184" s="6210"/>
      <c r="C184" s="6210"/>
      <c r="D184" s="6210"/>
      <c r="E184" s="6210"/>
    </row>
    <row r="185" spans="1:74" ht="31.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>
      <c r="A186" s="6214" t="s">
        <v>665</v>
      </c>
      <c r="B186" s="6215">
        <f>SUM(C186:D186)</f>
        <v>0</v>
      </c>
      <c r="C186" s="5843"/>
      <c r="D186" s="6014"/>
    </row>
    <row r="187" spans="1:74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>
      <c r="A188" s="1580" t="s">
        <v>667</v>
      </c>
      <c r="B188" s="6023">
        <f t="shared" si="105"/>
        <v>0</v>
      </c>
      <c r="C188" s="5826"/>
      <c r="D188" s="5828"/>
    </row>
    <row r="189" spans="1:74">
      <c r="A189" s="1606" t="s">
        <v>668</v>
      </c>
      <c r="B189" s="6024">
        <f t="shared" si="105"/>
        <v>0</v>
      </c>
      <c r="C189" s="5866"/>
      <c r="D189" s="5865"/>
    </row>
    <row r="190" spans="1:74" ht="18" customHeight="1">
      <c r="A190" s="6209" t="s">
        <v>669</v>
      </c>
      <c r="B190" s="6210"/>
      <c r="C190" s="6210"/>
      <c r="D190" s="6210"/>
      <c r="E190" s="6210"/>
    </row>
    <row r="191" spans="1:74" ht="30" customHeight="1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>
      <c r="A199" s="6209" t="s">
        <v>682</v>
      </c>
      <c r="B199" s="6210"/>
      <c r="C199" s="6210"/>
      <c r="D199" s="6210"/>
      <c r="E199" s="6210"/>
    </row>
    <row r="200" spans="1:7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>
      <c r="A207" s="6232" t="s">
        <v>688</v>
      </c>
    </row>
    <row r="208" spans="1:7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>
      <c r="A214" s="6236" t="s">
        <v>695</v>
      </c>
      <c r="B214" s="6237"/>
      <c r="C214" s="6210"/>
      <c r="D214" s="6210"/>
    </row>
    <row r="215" spans="1:6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>
      <c r="A217" s="1653" t="s">
        <v>700</v>
      </c>
      <c r="B217" s="5815">
        <f>SUM(C217:E217)</f>
        <v>0</v>
      </c>
      <c r="C217" s="5879"/>
      <c r="D217" s="6219"/>
      <c r="E217" s="5818"/>
    </row>
    <row r="218" spans="1:6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>
      <c r="A220" s="6236" t="s">
        <v>703</v>
      </c>
      <c r="B220" s="6237"/>
    </row>
    <row r="221" spans="1:6">
      <c r="A221" s="7555" t="s">
        <v>662</v>
      </c>
      <c r="B221" s="7561" t="s">
        <v>704</v>
      </c>
    </row>
    <row r="222" spans="1:6">
      <c r="A222" s="7274"/>
      <c r="B222" s="7166"/>
    </row>
    <row r="223" spans="1:6">
      <c r="A223" s="1653" t="s">
        <v>705</v>
      </c>
      <c r="B223" s="6010"/>
    </row>
    <row r="224" spans="1:6">
      <c r="A224" s="1655" t="s">
        <v>706</v>
      </c>
      <c r="B224" s="5954"/>
    </row>
    <row r="236" spans="1:1" hidden="1"/>
    <row r="237" spans="1:1" hidden="1"/>
    <row r="238" spans="1:1" ht="12.75" hidden="1" customHeight="1"/>
    <row r="239" spans="1:1" ht="20.100000000000001" hidden="1" customHeight="1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topLeftCell="A87" zoomScaleNormal="100" workbookViewId="0">
      <selection activeCell="J167" sqref="J167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Maipú (13119)</v>
      </c>
    </row>
    <row r="3" spans="1:102">
      <c r="A3" s="25" t="str">
        <f>CONCATENATE("ESTABLECIMIENTO/ESTRATEGIA: ", NOMBRE!B3," (",NOMBRE!C3,NOMBRE!D3,NOMBRE!E3,NOMBRE!F3,NOMBRE!G3,NOMBRE!H3,")")</f>
        <v>ESTABLECIMIENTO/ESTRATEGIA: Centro de Salud Familiar Dr. Carlos Godoy (111380)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>
      <c r="A8" s="249" t="s">
        <v>708</v>
      </c>
    </row>
    <row r="9" spans="1:102" ht="21.6" customHeight="1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6" t="s">
        <v>774</v>
      </c>
      <c r="B87" s="3"/>
      <c r="C87" s="7"/>
      <c r="D87" s="7"/>
      <c r="E87" s="2081"/>
    </row>
    <row r="88" spans="1:9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>
      <c r="A119" s="7768" t="s">
        <v>809</v>
      </c>
      <c r="B119" s="7769"/>
      <c r="C119" s="1988">
        <f>SUM(D119:E119)</f>
        <v>50</v>
      </c>
      <c r="D119" s="2046">
        <f>SUM(F119+H119+J119+L119+N119+P119+R119+T119+V119+X119+Z119+AB119+AD119+AF119)</f>
        <v>24</v>
      </c>
      <c r="E119" s="2133">
        <f>SUM(+G119+I119+K119+M119+O119+Q119+S119+U119+W119+Y119+AA119+AC119+AE119+AG119)</f>
        <v>26</v>
      </c>
      <c r="F119" s="2022"/>
      <c r="G119" s="2023"/>
      <c r="H119" s="2022">
        <v>1</v>
      </c>
      <c r="I119" s="2023"/>
      <c r="J119" s="2022"/>
      <c r="K119" s="2023">
        <v>1</v>
      </c>
      <c r="L119" s="2022"/>
      <c r="M119" s="2023"/>
      <c r="N119" s="2022">
        <v>1</v>
      </c>
      <c r="O119" s="2023">
        <v>1</v>
      </c>
      <c r="P119" s="2022">
        <v>1</v>
      </c>
      <c r="Q119" s="2023">
        <v>2</v>
      </c>
      <c r="R119" s="2022"/>
      <c r="S119" s="2023"/>
      <c r="T119" s="2022">
        <v>5</v>
      </c>
      <c r="U119" s="2023">
        <v>1</v>
      </c>
      <c r="V119" s="2022">
        <v>6</v>
      </c>
      <c r="W119" s="2023">
        <v>4</v>
      </c>
      <c r="X119" s="2022">
        <v>3</v>
      </c>
      <c r="Y119" s="2023">
        <v>7</v>
      </c>
      <c r="Z119" s="2022">
        <v>4</v>
      </c>
      <c r="AA119" s="2023">
        <v>5</v>
      </c>
      <c r="AB119" s="2022">
        <v>2</v>
      </c>
      <c r="AC119" s="2023">
        <v>1</v>
      </c>
      <c r="AD119" s="2022"/>
      <c r="AE119" s="2023">
        <v>1</v>
      </c>
      <c r="AF119" s="2022">
        <v>1</v>
      </c>
      <c r="AG119" s="1940">
        <v>3</v>
      </c>
      <c r="AH119" s="5213">
        <v>0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709" t="s">
        <v>810</v>
      </c>
      <c r="B120" s="2020" t="s">
        <v>811</v>
      </c>
      <c r="C120" s="1978">
        <f t="shared" ref="C120:C128" si="92">SUM(D120:E120)</f>
        <v>42</v>
      </c>
      <c r="D120" s="796">
        <f t="shared" ref="D120:D128" si="93">SUM(F120+H120+J120+L120+N120+P120+R120+T120+V120+X120+Z120+AB120+AD120+AF120)</f>
        <v>21</v>
      </c>
      <c r="E120" s="752">
        <f>SUM(+G120+I120+K120+M120+O120+Q120+S120+U120+W120+Y120+AA120+AC120+AE120+AG120)</f>
        <v>21</v>
      </c>
      <c r="F120" s="2022"/>
      <c r="G120" s="2029"/>
      <c r="H120" s="2022">
        <v>1</v>
      </c>
      <c r="I120" s="2029"/>
      <c r="J120" s="2022"/>
      <c r="K120" s="2029">
        <v>1</v>
      </c>
      <c r="L120" s="2022"/>
      <c r="M120" s="2029"/>
      <c r="N120" s="2022">
        <v>1</v>
      </c>
      <c r="O120" s="2029">
        <v>1</v>
      </c>
      <c r="P120" s="2022"/>
      <c r="Q120" s="2029">
        <v>1</v>
      </c>
      <c r="R120" s="2022"/>
      <c r="S120" s="2029"/>
      <c r="T120" s="2022">
        <v>3</v>
      </c>
      <c r="U120" s="2029">
        <v>1</v>
      </c>
      <c r="V120" s="2022">
        <v>6</v>
      </c>
      <c r="W120" s="2029">
        <v>4</v>
      </c>
      <c r="X120" s="2022">
        <v>3</v>
      </c>
      <c r="Y120" s="2029">
        <v>5</v>
      </c>
      <c r="Z120" s="2022">
        <v>4</v>
      </c>
      <c r="AA120" s="2029">
        <v>3</v>
      </c>
      <c r="AB120" s="2022">
        <v>2</v>
      </c>
      <c r="AC120" s="2029">
        <v>1</v>
      </c>
      <c r="AD120" s="2022"/>
      <c r="AE120" s="2029">
        <v>1</v>
      </c>
      <c r="AF120" s="2022">
        <v>1</v>
      </c>
      <c r="AG120" s="1940">
        <v>3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70"/>
      <c r="B121" s="1121" t="s">
        <v>812</v>
      </c>
      <c r="C121" s="1485">
        <f t="shared" si="92"/>
        <v>19</v>
      </c>
      <c r="D121" s="2134">
        <f t="shared" si="93"/>
        <v>12</v>
      </c>
      <c r="E121" s="894">
        <f>SUM(+G121+I121+K121+M121+O121+Q121+S121+U121+W121+Y121+AA121+AC121+AE121+AG121)</f>
        <v>7</v>
      </c>
      <c r="F121" s="1172"/>
      <c r="G121" s="1173"/>
      <c r="H121" s="1172"/>
      <c r="I121" s="1173"/>
      <c r="J121" s="1172"/>
      <c r="K121" s="1173"/>
      <c r="L121" s="1172"/>
      <c r="M121" s="1173"/>
      <c r="N121" s="1172">
        <v>1</v>
      </c>
      <c r="O121" s="1173">
        <v>1</v>
      </c>
      <c r="P121" s="1172">
        <v>1</v>
      </c>
      <c r="Q121" s="1173">
        <v>1</v>
      </c>
      <c r="R121" s="1172"/>
      <c r="S121" s="1173"/>
      <c r="T121" s="1172">
        <v>2</v>
      </c>
      <c r="U121" s="1173">
        <v>1</v>
      </c>
      <c r="V121" s="1172">
        <v>3</v>
      </c>
      <c r="W121" s="1173">
        <v>1</v>
      </c>
      <c r="X121" s="1172">
        <v>1</v>
      </c>
      <c r="Y121" s="1173">
        <v>1</v>
      </c>
      <c r="Z121" s="1172">
        <v>2</v>
      </c>
      <c r="AA121" s="1173"/>
      <c r="AB121" s="1172">
        <v>2</v>
      </c>
      <c r="AC121" s="1173"/>
      <c r="AD121" s="1172"/>
      <c r="AE121" s="1173"/>
      <c r="AF121" s="1172"/>
      <c r="AG121" s="1929">
        <v>2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70"/>
      <c r="B122" s="1121" t="s">
        <v>813</v>
      </c>
      <c r="C122" s="1485">
        <f t="shared" si="92"/>
        <v>26</v>
      </c>
      <c r="D122" s="2134">
        <f t="shared" si="93"/>
        <v>7</v>
      </c>
      <c r="E122" s="894">
        <f t="shared" ref="E122:E128" si="98">SUM(+G122+I122+K122+M122+O122+Q122+S122+U122+W122+Y122+AA122+AC122+AE122+AG122)</f>
        <v>19</v>
      </c>
      <c r="F122" s="1172"/>
      <c r="G122" s="1173"/>
      <c r="H122" s="1172"/>
      <c r="I122" s="1173"/>
      <c r="J122" s="1172"/>
      <c r="K122" s="1173"/>
      <c r="L122" s="1172"/>
      <c r="M122" s="1173"/>
      <c r="N122" s="1172">
        <v>1</v>
      </c>
      <c r="O122" s="1173">
        <v>1</v>
      </c>
      <c r="P122" s="1172"/>
      <c r="Q122" s="1173"/>
      <c r="R122" s="1172">
        <v>1</v>
      </c>
      <c r="S122" s="1173"/>
      <c r="T122" s="1172">
        <v>1</v>
      </c>
      <c r="U122" s="1173">
        <v>2</v>
      </c>
      <c r="V122" s="1172">
        <v>1</v>
      </c>
      <c r="W122" s="1173">
        <v>1</v>
      </c>
      <c r="X122" s="1172">
        <v>1</v>
      </c>
      <c r="Y122" s="1173">
        <v>4</v>
      </c>
      <c r="Z122" s="1172">
        <v>1</v>
      </c>
      <c r="AA122" s="1173">
        <v>6</v>
      </c>
      <c r="AB122" s="1172">
        <v>1</v>
      </c>
      <c r="AC122" s="1173">
        <v>1</v>
      </c>
      <c r="AD122" s="1172"/>
      <c r="AE122" s="1173">
        <v>2</v>
      </c>
      <c r="AF122" s="1172"/>
      <c r="AG122" s="1929">
        <v>2</v>
      </c>
      <c r="AH122" s="5215">
        <v>0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70"/>
      <c r="B123" s="1209" t="s">
        <v>814</v>
      </c>
      <c r="C123" s="1485">
        <f>SUM(D123:E123)</f>
        <v>2</v>
      </c>
      <c r="D123" s="2134">
        <f t="shared" si="93"/>
        <v>2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>
        <v>1</v>
      </c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>
        <v>1</v>
      </c>
      <c r="AG123" s="1929"/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70"/>
      <c r="B124" s="1209" t="s">
        <v>815</v>
      </c>
      <c r="C124" s="1485">
        <f>SUM(D124:E124)</f>
        <v>3</v>
      </c>
      <c r="D124" s="2134">
        <f>SUM(F124+H124+J124+L124+N124+P124+R124+T124+V124+X124+Z124+AB124+AD124+AF124)</f>
        <v>3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>
        <v>2</v>
      </c>
      <c r="Y124" s="1180"/>
      <c r="Z124" s="1179">
        <v>1</v>
      </c>
      <c r="AA124" s="1180"/>
      <c r="AB124" s="1179"/>
      <c r="AC124" s="1180"/>
      <c r="AD124" s="1179"/>
      <c r="AE124" s="1180"/>
      <c r="AF124" s="1179"/>
      <c r="AG124" s="1185"/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70"/>
      <c r="B125" s="1209" t="s">
        <v>816</v>
      </c>
      <c r="C125" s="1485">
        <f t="shared" si="92"/>
        <v>4</v>
      </c>
      <c r="D125" s="2134">
        <f t="shared" si="93"/>
        <v>2</v>
      </c>
      <c r="E125" s="894">
        <f t="shared" si="98"/>
        <v>2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>
        <v>1</v>
      </c>
      <c r="U125" s="1180"/>
      <c r="V125" s="1179"/>
      <c r="W125" s="1180"/>
      <c r="X125" s="1179"/>
      <c r="Y125" s="1180">
        <v>1</v>
      </c>
      <c r="Z125" s="1179">
        <v>1</v>
      </c>
      <c r="AA125" s="1180"/>
      <c r="AB125" s="1179"/>
      <c r="AC125" s="1180"/>
      <c r="AD125" s="1179"/>
      <c r="AE125" s="1180">
        <v>1</v>
      </c>
      <c r="AF125" s="1179"/>
      <c r="AG125" s="1185"/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70"/>
      <c r="B126" s="1361" t="s">
        <v>817</v>
      </c>
      <c r="C126" s="1485">
        <f t="shared" si="92"/>
        <v>30</v>
      </c>
      <c r="D126" s="2134">
        <f t="shared" si="93"/>
        <v>12</v>
      </c>
      <c r="E126" s="894">
        <f t="shared" si="98"/>
        <v>18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>
        <v>2</v>
      </c>
      <c r="P126" s="1179"/>
      <c r="Q126" s="1180"/>
      <c r="R126" s="1179"/>
      <c r="S126" s="1180">
        <v>1</v>
      </c>
      <c r="T126" s="1179">
        <v>2</v>
      </c>
      <c r="U126" s="1180">
        <v>1</v>
      </c>
      <c r="V126" s="1179">
        <v>3</v>
      </c>
      <c r="W126" s="1180">
        <v>3</v>
      </c>
      <c r="X126" s="1179">
        <v>1</v>
      </c>
      <c r="Y126" s="1180">
        <v>4</v>
      </c>
      <c r="Z126" s="1179">
        <v>2</v>
      </c>
      <c r="AA126" s="1180">
        <v>3</v>
      </c>
      <c r="AB126" s="1179">
        <v>3</v>
      </c>
      <c r="AC126" s="1180">
        <v>1</v>
      </c>
      <c r="AD126" s="1179"/>
      <c r="AE126" s="1180"/>
      <c r="AF126" s="1179">
        <v>1</v>
      </c>
      <c r="AG126" s="1185">
        <v>3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710"/>
      <c r="B127" s="1117" t="s">
        <v>818</v>
      </c>
      <c r="C127" s="1383">
        <f t="shared" si="92"/>
        <v>11</v>
      </c>
      <c r="D127" s="2135">
        <f>SUM(V127+X127+Z127+AB127+AD127+AF127)</f>
        <v>4</v>
      </c>
      <c r="E127" s="1382">
        <f>SUM(W127+Y127+AA127+AC127+AE127+AG127)</f>
        <v>7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2</v>
      </c>
      <c r="W127" s="1192"/>
      <c r="X127" s="1188">
        <v>1</v>
      </c>
      <c r="Y127" s="1192">
        <v>5</v>
      </c>
      <c r="Z127" s="1188">
        <v>1</v>
      </c>
      <c r="AA127" s="1192"/>
      <c r="AB127" s="1188"/>
      <c r="AC127" s="1192">
        <v>1</v>
      </c>
      <c r="AD127" s="1188"/>
      <c r="AE127" s="1192"/>
      <c r="AF127" s="1188"/>
      <c r="AG127" s="1224">
        <v>1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718" t="s">
        <v>819</v>
      </c>
      <c r="B128" s="7718"/>
      <c r="C128" s="1988">
        <f t="shared" si="92"/>
        <v>22</v>
      </c>
      <c r="D128" s="2046">
        <f t="shared" si="93"/>
        <v>12</v>
      </c>
      <c r="E128" s="2133">
        <f t="shared" si="98"/>
        <v>10</v>
      </c>
      <c r="F128" s="2036"/>
      <c r="G128" s="2039"/>
      <c r="H128" s="2036"/>
      <c r="I128" s="2039"/>
      <c r="J128" s="2036"/>
      <c r="K128" s="2039"/>
      <c r="L128" s="2036"/>
      <c r="M128" s="2039"/>
      <c r="N128" s="2036">
        <v>1</v>
      </c>
      <c r="O128" s="2039">
        <v>1</v>
      </c>
      <c r="P128" s="2036"/>
      <c r="Q128" s="2039"/>
      <c r="R128" s="2036"/>
      <c r="S128" s="2039"/>
      <c r="T128" s="2036">
        <v>2</v>
      </c>
      <c r="U128" s="2039"/>
      <c r="V128" s="2036">
        <v>4</v>
      </c>
      <c r="W128" s="2039">
        <v>2</v>
      </c>
      <c r="X128" s="2036">
        <v>2</v>
      </c>
      <c r="Y128" s="2039">
        <v>3</v>
      </c>
      <c r="Z128" s="2036">
        <v>2</v>
      </c>
      <c r="AA128" s="2039">
        <v>2</v>
      </c>
      <c r="AB128" s="2036">
        <v>1</v>
      </c>
      <c r="AC128" s="2039">
        <v>1</v>
      </c>
      <c r="AD128" s="2036"/>
      <c r="AE128" s="2039"/>
      <c r="AF128" s="2036"/>
      <c r="AG128" s="2037">
        <v>1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>
      <c r="A133" s="7768" t="s">
        <v>826</v>
      </c>
      <c r="B133" s="7769"/>
      <c r="C133" s="1988">
        <f>SUM(D133:E133)</f>
        <v>16</v>
      </c>
      <c r="D133" s="2046">
        <f>SUM(F133+H133+J133+L133+N133+P133+R133+T133+V133+X133+Z133+AB133+AD133+AF133)</f>
        <v>9</v>
      </c>
      <c r="E133" s="2133">
        <f>SUM(G133+I133+K133+M133+O133+Q133+S133+U133+W133+Y133+AA133+AC133+AE133+AG133)</f>
        <v>7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>
        <v>1</v>
      </c>
      <c r="Q133" s="2029"/>
      <c r="R133" s="2022"/>
      <c r="S133" s="2029"/>
      <c r="T133" s="2022"/>
      <c r="U133" s="2029"/>
      <c r="V133" s="2022"/>
      <c r="W133" s="2029">
        <v>1</v>
      </c>
      <c r="X133" s="2022">
        <v>2</v>
      </c>
      <c r="Y133" s="2029">
        <v>1</v>
      </c>
      <c r="Z133" s="2022">
        <v>1</v>
      </c>
      <c r="AA133" s="2029">
        <v>2</v>
      </c>
      <c r="AB133" s="2022">
        <v>1</v>
      </c>
      <c r="AC133" s="2029"/>
      <c r="AD133" s="2022"/>
      <c r="AE133" s="2029">
        <v>1</v>
      </c>
      <c r="AF133" s="2022">
        <v>4</v>
      </c>
      <c r="AG133" s="1983">
        <v>2</v>
      </c>
      <c r="AH133" s="2025"/>
      <c r="AI133" s="835"/>
      <c r="AJ133" s="835">
        <v>16</v>
      </c>
      <c r="AK133" s="1983"/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709" t="s">
        <v>810</v>
      </c>
      <c r="B134" s="2020" t="s">
        <v>811</v>
      </c>
      <c r="C134" s="1978">
        <f t="shared" ref="C134:C141" si="103">SUM(D134:E134)</f>
        <v>15</v>
      </c>
      <c r="D134" s="796">
        <f t="shared" ref="D134:E140" si="104">SUM(F134+H134+J134+L134+N134+P134+R134+T134+V134+X134+Z134+AB134+AD134+AF134)</f>
        <v>8</v>
      </c>
      <c r="E134" s="752">
        <f t="shared" si="104"/>
        <v>7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>
        <v>1</v>
      </c>
      <c r="Q134" s="2029"/>
      <c r="R134" s="2022"/>
      <c r="S134" s="2029"/>
      <c r="T134" s="2022"/>
      <c r="U134" s="2029"/>
      <c r="V134" s="2022"/>
      <c r="W134" s="2029">
        <v>1</v>
      </c>
      <c r="X134" s="2022">
        <v>1</v>
      </c>
      <c r="Y134" s="2029">
        <v>1</v>
      </c>
      <c r="Z134" s="2022">
        <v>1</v>
      </c>
      <c r="AA134" s="2029">
        <v>2</v>
      </c>
      <c r="AB134" s="2022">
        <v>1</v>
      </c>
      <c r="AC134" s="2029"/>
      <c r="AD134" s="2022"/>
      <c r="AE134" s="2029">
        <v>1</v>
      </c>
      <c r="AF134" s="2022">
        <v>4</v>
      </c>
      <c r="AG134" s="1983">
        <v>2</v>
      </c>
      <c r="AH134" s="2025"/>
      <c r="AI134" s="835"/>
      <c r="AJ134" s="835">
        <v>15</v>
      </c>
      <c r="AK134" s="1983"/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70"/>
      <c r="B135" s="1121" t="s">
        <v>812</v>
      </c>
      <c r="C135" s="1485">
        <f t="shared" si="103"/>
        <v>11</v>
      </c>
      <c r="D135" s="2134">
        <f t="shared" si="104"/>
        <v>8</v>
      </c>
      <c r="E135" s="894">
        <f t="shared" si="104"/>
        <v>3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>
        <v>1</v>
      </c>
      <c r="Q135" s="1173"/>
      <c r="R135" s="1172"/>
      <c r="S135" s="1173"/>
      <c r="T135" s="1172"/>
      <c r="U135" s="1173"/>
      <c r="V135" s="1172"/>
      <c r="W135" s="1173">
        <v>1</v>
      </c>
      <c r="X135" s="1172">
        <v>2</v>
      </c>
      <c r="Y135" s="1173"/>
      <c r="Z135" s="1172">
        <v>1</v>
      </c>
      <c r="AA135" s="1173">
        <v>1</v>
      </c>
      <c r="AB135" s="1172">
        <v>1</v>
      </c>
      <c r="AC135" s="1173"/>
      <c r="AD135" s="1172"/>
      <c r="AE135" s="1173">
        <v>1</v>
      </c>
      <c r="AF135" s="1172">
        <v>3</v>
      </c>
      <c r="AG135" s="1221"/>
      <c r="AH135" s="887"/>
      <c r="AI135" s="2001"/>
      <c r="AJ135" s="2001">
        <v>11</v>
      </c>
      <c r="AK135" s="1221"/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70"/>
      <c r="B136" s="1121" t="s">
        <v>813</v>
      </c>
      <c r="C136" s="1485">
        <f t="shared" si="103"/>
        <v>4</v>
      </c>
      <c r="D136" s="2134">
        <f t="shared" si="104"/>
        <v>3</v>
      </c>
      <c r="E136" s="894">
        <f t="shared" si="104"/>
        <v>1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>
        <v>1</v>
      </c>
      <c r="Y136" s="1173"/>
      <c r="Z136" s="1172"/>
      <c r="AA136" s="1173"/>
      <c r="AB136" s="1172">
        <v>1</v>
      </c>
      <c r="AC136" s="1173"/>
      <c r="AD136" s="1172"/>
      <c r="AE136" s="1173">
        <v>1</v>
      </c>
      <c r="AF136" s="1172">
        <v>1</v>
      </c>
      <c r="AG136" s="1221"/>
      <c r="AH136" s="887"/>
      <c r="AI136" s="2001"/>
      <c r="AJ136" s="2001">
        <v>4</v>
      </c>
      <c r="AK136" s="1221"/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710"/>
      <c r="B141" s="1117" t="s">
        <v>818</v>
      </c>
      <c r="C141" s="1360">
        <f t="shared" si="103"/>
        <v>3</v>
      </c>
      <c r="D141" s="1358">
        <f>SUM(V141+X141+Z141+AB141+AD141+AF141)</f>
        <v>1</v>
      </c>
      <c r="E141" s="1359">
        <f>SUM(W141+Y141+AA141+AC141+AE141+AG141)</f>
        <v>2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>
        <v>1</v>
      </c>
      <c r="X141" s="1188"/>
      <c r="Y141" s="1192"/>
      <c r="Z141" s="1188">
        <v>1</v>
      </c>
      <c r="AA141" s="1192">
        <v>1</v>
      </c>
      <c r="AB141" s="1188"/>
      <c r="AC141" s="1192"/>
      <c r="AD141" s="1188"/>
      <c r="AE141" s="1192"/>
      <c r="AF141" s="1188"/>
      <c r="AG141" s="1226"/>
      <c r="AH141" s="1225"/>
      <c r="AI141" s="1118"/>
      <c r="AJ141" s="1118">
        <v>2</v>
      </c>
      <c r="AK141" s="1226"/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>
      <c r="A154" s="7709" t="s">
        <v>839</v>
      </c>
      <c r="B154" s="2020" t="s">
        <v>840</v>
      </c>
      <c r="C154" s="2112">
        <f>SUM(D154:E154)</f>
        <v>48</v>
      </c>
      <c r="D154" s="833">
        <f>SUM(F154+H154+J154+L154)</f>
        <v>25</v>
      </c>
      <c r="E154" s="2141">
        <f>SUM(G154+I154+K154+M154)</f>
        <v>23</v>
      </c>
      <c r="F154" s="1935">
        <v>11</v>
      </c>
      <c r="G154" s="1186">
        <v>15</v>
      </c>
      <c r="H154" s="1935">
        <v>8</v>
      </c>
      <c r="I154" s="1186">
        <v>5</v>
      </c>
      <c r="J154" s="1935">
        <v>3</v>
      </c>
      <c r="K154" s="1186">
        <v>2</v>
      </c>
      <c r="L154" s="1935">
        <v>3</v>
      </c>
      <c r="M154" s="1297">
        <v>1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70"/>
      <c r="B155" s="1121" t="s">
        <v>841</v>
      </c>
      <c r="C155" s="1485">
        <f>SUM(D155:E155)</f>
        <v>22</v>
      </c>
      <c r="D155" s="2134">
        <f t="shared" ref="D155:E156" si="118">SUM(F155+H155+J155+L155)</f>
        <v>9</v>
      </c>
      <c r="E155" s="1469">
        <f t="shared" si="118"/>
        <v>13</v>
      </c>
      <c r="F155" s="1935">
        <v>2</v>
      </c>
      <c r="G155" s="1186">
        <v>6</v>
      </c>
      <c r="H155" s="1935">
        <v>3</v>
      </c>
      <c r="I155" s="1186">
        <v>3</v>
      </c>
      <c r="J155" s="1935">
        <v>3</v>
      </c>
      <c r="K155" s="1186">
        <v>2</v>
      </c>
      <c r="L155" s="1935">
        <v>1</v>
      </c>
      <c r="M155" s="1297">
        <v>2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70"/>
      <c r="B156" s="2146" t="s">
        <v>842</v>
      </c>
      <c r="C156" s="1383">
        <f>SUM(D156:E156)</f>
        <v>1</v>
      </c>
      <c r="D156" s="2135">
        <f t="shared" si="118"/>
        <v>1</v>
      </c>
      <c r="E156" s="1984">
        <f t="shared" si="118"/>
        <v>0</v>
      </c>
      <c r="F156" s="1935">
        <v>1</v>
      </c>
      <c r="G156" s="1186"/>
      <c r="H156" s="1935"/>
      <c r="I156" s="1186"/>
      <c r="J156" s="1935"/>
      <c r="K156" s="1186"/>
      <c r="L156" s="1935"/>
      <c r="M156" s="1297"/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727" t="s">
        <v>843</v>
      </c>
      <c r="B157" s="7727"/>
      <c r="C157" s="1988">
        <f>SUM(C154:C156)</f>
        <v>71</v>
      </c>
      <c r="D157" s="2046">
        <f>SUM(D154:D156)</f>
        <v>35</v>
      </c>
      <c r="E157" s="2147">
        <f>SUM(E154:E156)</f>
        <v>36</v>
      </c>
      <c r="F157" s="1988">
        <f>SUM(F154:F156)</f>
        <v>14</v>
      </c>
      <c r="G157" s="2147">
        <f t="shared" ref="G157:M157" si="123">SUM(G154:G156)</f>
        <v>21</v>
      </c>
      <c r="H157" s="1988">
        <f t="shared" si="123"/>
        <v>11</v>
      </c>
      <c r="I157" s="2147">
        <f t="shared" si="123"/>
        <v>8</v>
      </c>
      <c r="J157" s="1988">
        <f t="shared" si="123"/>
        <v>6</v>
      </c>
      <c r="K157" s="2147">
        <f t="shared" si="123"/>
        <v>4</v>
      </c>
      <c r="L157" s="1988">
        <f t="shared" si="123"/>
        <v>4</v>
      </c>
      <c r="M157" s="2069">
        <f t="shared" si="123"/>
        <v>3</v>
      </c>
      <c r="N157" s="5253">
        <f>SUM(N154:N156)</f>
        <v>0</v>
      </c>
      <c r="O157" s="5262">
        <f>SUM(O154:O156)</f>
        <v>0</v>
      </c>
    </row>
    <row r="158" spans="1:95">
      <c r="A158" s="7709" t="s">
        <v>844</v>
      </c>
      <c r="B158" s="1946" t="s">
        <v>845</v>
      </c>
      <c r="C158" s="1978">
        <f>SUM(D158:E158)</f>
        <v>6</v>
      </c>
      <c r="D158" s="796">
        <f t="shared" ref="D158:E161" si="124">SUM(F158+H158+J158+L158)</f>
        <v>4</v>
      </c>
      <c r="E158" s="1342">
        <f t="shared" si="124"/>
        <v>2</v>
      </c>
      <c r="F158" s="1935">
        <v>2</v>
      </c>
      <c r="G158" s="1186"/>
      <c r="H158" s="1935"/>
      <c r="I158" s="1186"/>
      <c r="J158" s="1935"/>
      <c r="K158" s="1186"/>
      <c r="L158" s="1935">
        <v>2</v>
      </c>
      <c r="M158" s="1297">
        <v>2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70"/>
      <c r="B159" s="1121" t="s">
        <v>846</v>
      </c>
      <c r="C159" s="1485">
        <f>SUM(D159:E159)</f>
        <v>1</v>
      </c>
      <c r="D159" s="2134">
        <f t="shared" si="124"/>
        <v>0</v>
      </c>
      <c r="E159" s="1469">
        <f t="shared" si="124"/>
        <v>1</v>
      </c>
      <c r="F159" s="1172"/>
      <c r="G159" s="1173"/>
      <c r="H159" s="1172"/>
      <c r="I159" s="1173"/>
      <c r="J159" s="1172"/>
      <c r="K159" s="1173"/>
      <c r="L159" s="1172"/>
      <c r="M159" s="1221">
        <v>1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70"/>
      <c r="B160" s="1121" t="s">
        <v>847</v>
      </c>
      <c r="C160" s="1485">
        <f>SUM(D160:E160)</f>
        <v>1</v>
      </c>
      <c r="D160" s="2134">
        <f t="shared" si="124"/>
        <v>0</v>
      </c>
      <c r="E160" s="1469">
        <f t="shared" si="124"/>
        <v>1</v>
      </c>
      <c r="F160" s="1172"/>
      <c r="G160" s="1173"/>
      <c r="H160" s="1172"/>
      <c r="I160" s="1173"/>
      <c r="J160" s="1172"/>
      <c r="K160" s="1173">
        <v>1</v>
      </c>
      <c r="L160" s="1172"/>
      <c r="M160" s="1221"/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17" t="s">
        <v>843</v>
      </c>
      <c r="B162" s="7727"/>
      <c r="C162" s="1988">
        <f>SUM(C158:C161)</f>
        <v>8</v>
      </c>
      <c r="D162" s="2046">
        <f>SUM(D158:D161)</f>
        <v>4</v>
      </c>
      <c r="E162" s="2147">
        <f>SUM(E158:E161)</f>
        <v>4</v>
      </c>
      <c r="F162" s="1988">
        <f>SUM(F158:F161)</f>
        <v>2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1</v>
      </c>
      <c r="L162" s="1988">
        <f t="shared" si="127"/>
        <v>2</v>
      </c>
      <c r="M162" s="2069">
        <f t="shared" si="127"/>
        <v>3</v>
      </c>
      <c r="N162" s="5253">
        <f>SUM(N158:N161)</f>
        <v>0</v>
      </c>
      <c r="O162" s="5262">
        <f>SUM(O158:O161)</f>
        <v>0</v>
      </c>
    </row>
    <row r="163" spans="1:94">
      <c r="A163" s="7817" t="s">
        <v>213</v>
      </c>
      <c r="B163" s="7817"/>
      <c r="C163" s="869">
        <f>SUM(C157+C162)</f>
        <v>79</v>
      </c>
      <c r="D163" s="177">
        <f>SUM(D157+D162)</f>
        <v>39</v>
      </c>
      <c r="E163" s="1976">
        <f>SUM(E157+E162)</f>
        <v>40</v>
      </c>
      <c r="F163" s="869">
        <f>SUM(F157+F162)</f>
        <v>16</v>
      </c>
      <c r="G163" s="1976">
        <f>SUM(G157+G162)</f>
        <v>21</v>
      </c>
      <c r="H163" s="869">
        <f t="shared" ref="H163:M163" si="128">SUM(H157+H162)</f>
        <v>11</v>
      </c>
      <c r="I163" s="1976">
        <f t="shared" si="128"/>
        <v>8</v>
      </c>
      <c r="J163" s="869">
        <f t="shared" si="128"/>
        <v>6</v>
      </c>
      <c r="K163" s="1976">
        <f t="shared" si="128"/>
        <v>5</v>
      </c>
      <c r="L163" s="869">
        <f t="shared" si="128"/>
        <v>6</v>
      </c>
      <c r="M163" s="2148">
        <f t="shared" si="128"/>
        <v>6</v>
      </c>
      <c r="N163" s="5367">
        <f>SUM(N157+N162)</f>
        <v>0</v>
      </c>
      <c r="O163" s="5368">
        <f>SUM(O157+O162)</f>
        <v>0</v>
      </c>
    </row>
    <row r="164" spans="1:94" s="5" customFormat="1" ht="18" customHeight="1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7" t="s">
        <v>1038</v>
      </c>
      <c r="B405" s="646"/>
      <c r="C405" s="7"/>
      <c r="D405" s="5"/>
    </row>
    <row r="406" spans="1:96" ht="24.95" customHeight="1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>
      <c r="A408" s="7678"/>
      <c r="B408" s="7681"/>
      <c r="C408" s="7692"/>
      <c r="D408" s="7690"/>
      <c r="E408" s="7673"/>
      <c r="F408" s="7676"/>
    </row>
    <row r="409" spans="1:96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990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Maipú (13119)</v>
      </c>
    </row>
    <row r="3" spans="1:9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33" t="s">
        <v>220</v>
      </c>
      <c r="B40" s="2007" t="s">
        <v>27</v>
      </c>
      <c r="C40" s="2007" t="s">
        <v>459</v>
      </c>
    </row>
    <row r="41" spans="1:42">
      <c r="A41" s="7709" t="s">
        <v>1082</v>
      </c>
      <c r="B41" s="2357" t="s">
        <v>1059</v>
      </c>
      <c r="C41" s="2388"/>
    </row>
    <row r="42" spans="1:42">
      <c r="A42" s="7710"/>
      <c r="B42" s="1157" t="s">
        <v>1049</v>
      </c>
      <c r="C42" s="1220"/>
    </row>
    <row r="43" spans="1:42">
      <c r="A43" s="7709" t="s">
        <v>1083</v>
      </c>
      <c r="B43" s="2357" t="s">
        <v>1059</v>
      </c>
      <c r="C43" s="2388"/>
    </row>
    <row r="44" spans="1:42">
      <c r="A44" s="7710"/>
      <c r="B44" s="1216" t="s">
        <v>1049</v>
      </c>
      <c r="C44" s="1223"/>
    </row>
    <row r="45" spans="1:42" s="5" customFormat="1" ht="18" customHeight="1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>
      <c r="A84" s="2" t="s">
        <v>1107</v>
      </c>
      <c r="B84" s="2390"/>
      <c r="C84" s="2390"/>
      <c r="D84" s="2390"/>
    </row>
    <row r="85" spans="1:9" ht="31.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>
      <c r="A86" s="2434" t="s">
        <v>1112</v>
      </c>
      <c r="B86" s="2435"/>
      <c r="C86" s="2436"/>
      <c r="D86" s="2437"/>
    </row>
    <row r="87" spans="1:9">
      <c r="A87" s="2431" t="s">
        <v>1113</v>
      </c>
      <c r="B87" s="2438"/>
      <c r="C87" s="1124"/>
      <c r="D87" s="1125"/>
    </row>
    <row r="88" spans="1:9">
      <c r="A88" s="2431" t="s">
        <v>1114</v>
      </c>
      <c r="B88" s="2438"/>
      <c r="C88" s="1124"/>
      <c r="D88" s="1125"/>
    </row>
    <row r="89" spans="1:9">
      <c r="A89" s="2439" t="s">
        <v>1115</v>
      </c>
      <c r="B89" s="2438"/>
      <c r="C89" s="1124"/>
      <c r="D89" s="1125"/>
    </row>
    <row r="90" spans="1:9" ht="22.5">
      <c r="A90" s="1209" t="s">
        <v>1116</v>
      </c>
      <c r="B90" s="2438"/>
      <c r="C90" s="1124"/>
      <c r="D90" s="1125"/>
    </row>
    <row r="91" spans="1:9" ht="22.5">
      <c r="A91" s="1209" t="s">
        <v>1117</v>
      </c>
      <c r="B91" s="2440"/>
      <c r="C91" s="1124"/>
      <c r="D91" s="1125"/>
    </row>
    <row r="92" spans="1:9" ht="22.5">
      <c r="A92" s="1209" t="s">
        <v>1118</v>
      </c>
      <c r="B92" s="2438"/>
      <c r="C92" s="1124"/>
      <c r="D92" s="1125"/>
    </row>
    <row r="93" spans="1:9">
      <c r="A93" s="1240" t="s">
        <v>1119</v>
      </c>
      <c r="B93" s="2441"/>
      <c r="C93" s="1137"/>
      <c r="D93" s="1138"/>
    </row>
    <row r="94" spans="1:9" s="5" customFormat="1" ht="18" customHeight="1">
      <c r="A94" s="2393" t="s">
        <v>1120</v>
      </c>
      <c r="B94" s="14"/>
      <c r="C94" s="14"/>
      <c r="D94" s="14"/>
      <c r="E94" s="7"/>
      <c r="F94" s="14"/>
    </row>
    <row r="95" spans="1:9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>
      <c r="A97" s="2442" t="s">
        <v>1128</v>
      </c>
      <c r="B97" s="1172"/>
      <c r="C97" s="2001"/>
      <c r="D97" s="2336"/>
      <c r="E97" s="2266"/>
      <c r="F97" s="2336"/>
    </row>
    <row r="98" spans="1:16">
      <c r="A98" s="1215" t="s">
        <v>1129</v>
      </c>
      <c r="B98" s="1172"/>
      <c r="C98" s="2001"/>
      <c r="D98" s="1173"/>
      <c r="E98" s="1172"/>
      <c r="F98" s="1173"/>
    </row>
    <row r="99" spans="1:16">
      <c r="A99" s="1215" t="s">
        <v>1130</v>
      </c>
      <c r="B99" s="1172"/>
      <c r="C99" s="2001"/>
      <c r="D99" s="1173"/>
      <c r="E99" s="1172"/>
      <c r="F99" s="1173"/>
    </row>
    <row r="100" spans="1:16">
      <c r="A100" s="1215" t="s">
        <v>1131</v>
      </c>
      <c r="B100" s="1172"/>
      <c r="C100" s="2001"/>
      <c r="D100" s="1173"/>
      <c r="E100" s="1172"/>
      <c r="F100" s="1173"/>
    </row>
    <row r="101" spans="1:16">
      <c r="A101" s="1215" t="s">
        <v>1132</v>
      </c>
      <c r="B101" s="1172"/>
      <c r="C101" s="2001"/>
      <c r="D101" s="1173"/>
      <c r="E101" s="1172"/>
      <c r="F101" s="1173"/>
    </row>
    <row r="102" spans="1:16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>
      <c r="A103" s="2393" t="s">
        <v>1133</v>
      </c>
      <c r="B103" s="14"/>
      <c r="C103" s="14"/>
      <c r="D103" s="14"/>
      <c r="E103" s="7"/>
      <c r="F103" s="14"/>
    </row>
    <row r="104" spans="1:16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>
      <c r="A105" s="7681"/>
      <c r="B105" s="7969"/>
      <c r="C105" s="7959"/>
      <c r="D105" s="7957"/>
      <c r="E105" s="8003"/>
      <c r="F105" s="8005"/>
    </row>
    <row r="106" spans="1:16">
      <c r="A106" s="2442" t="s">
        <v>1135</v>
      </c>
      <c r="B106" s="2266"/>
      <c r="C106" s="1173"/>
      <c r="D106" s="2298"/>
      <c r="E106" s="2376"/>
      <c r="F106" s="2336"/>
    </row>
    <row r="107" spans="1:16" ht="21">
      <c r="A107" s="1215" t="s">
        <v>1136</v>
      </c>
      <c r="B107" s="1172"/>
      <c r="C107" s="1173"/>
      <c r="D107" s="1247"/>
      <c r="E107" s="2447"/>
      <c r="F107" s="1173"/>
    </row>
    <row r="108" spans="1:16">
      <c r="A108" s="1215" t="s">
        <v>1137</v>
      </c>
      <c r="B108" s="1172"/>
      <c r="C108" s="1173"/>
      <c r="D108" s="1247"/>
      <c r="E108" s="1174"/>
      <c r="F108" s="1173"/>
    </row>
    <row r="109" spans="1:16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>
      <c r="A120" s="2406" t="s">
        <v>77</v>
      </c>
      <c r="B120" s="2472"/>
      <c r="C120" s="2473"/>
      <c r="D120" s="2474"/>
      <c r="E120" s="2475"/>
    </row>
    <row r="121" spans="1:90" s="5" customFormat="1" ht="18" customHeight="1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>
      <c r="A151" s="25" t="s">
        <v>1180</v>
      </c>
    </row>
    <row r="152" spans="1:95" s="5" customFormat="1" ht="18" customHeight="1">
      <c r="A152" s="2502" t="s">
        <v>1181</v>
      </c>
      <c r="B152" s="7"/>
      <c r="C152" s="7"/>
    </row>
    <row r="153" spans="1:95" ht="21">
      <c r="A153" s="1985" t="s">
        <v>1182</v>
      </c>
      <c r="B153" s="2503" t="s">
        <v>1183</v>
      </c>
      <c r="C153" s="2503" t="s">
        <v>1184</v>
      </c>
    </row>
    <row r="154" spans="1:95" ht="21">
      <c r="A154" s="2504" t="s">
        <v>1185</v>
      </c>
      <c r="B154" s="1173"/>
      <c r="C154" s="1220"/>
    </row>
    <row r="155" spans="1:95">
      <c r="A155" s="2505" t="s">
        <v>1186</v>
      </c>
      <c r="B155" s="1192"/>
      <c r="C155" s="1223"/>
    </row>
    <row r="156" spans="1:95" s="5" customFormat="1" ht="18" customHeight="1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9"/>
      <c r="C169" s="2519"/>
      <c r="D169" s="2519"/>
    </row>
    <row r="170" spans="1:9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>
      <c r="A171" s="7979"/>
      <c r="B171" s="7979"/>
      <c r="C171" s="7999"/>
      <c r="D171" s="7659"/>
    </row>
    <row r="172" spans="1:95">
      <c r="A172" s="2315" t="s">
        <v>1112</v>
      </c>
      <c r="B172" s="2435"/>
      <c r="C172" s="2436"/>
      <c r="D172" s="2437"/>
    </row>
    <row r="173" spans="1:95">
      <c r="A173" s="1144" t="s">
        <v>1201</v>
      </c>
      <c r="B173" s="2438"/>
      <c r="C173" s="1124"/>
      <c r="D173" s="1125"/>
    </row>
    <row r="174" spans="1:95">
      <c r="A174" s="1149" t="s">
        <v>1202</v>
      </c>
      <c r="B174" s="2441"/>
      <c r="C174" s="1137"/>
      <c r="D174" s="1138"/>
    </row>
    <row r="175" spans="1:95" ht="18" customHeight="1">
      <c r="A175" s="2" t="s">
        <v>1203</v>
      </c>
    </row>
    <row r="176" spans="1:9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Maipú (13119)</v>
      </c>
    </row>
    <row r="3" spans="1:98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8018" t="s">
        <v>1388</v>
      </c>
      <c r="B203" s="8019"/>
      <c r="C203" s="8019"/>
      <c r="D203" s="8019"/>
      <c r="E203" s="8019"/>
    </row>
    <row r="204" spans="1:102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906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zoomScaleNormal="100" workbookViewId="0"/>
  </sheetViews>
  <sheetFormatPr baseColWidth="10" defaultColWidth="11.42578125" defaultRowHeight="14.25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>
      <c r="A1" s="5551" t="s">
        <v>23</v>
      </c>
    </row>
    <row r="2" spans="1:97" ht="16.350000000000001" customHeight="1">
      <c r="A2" s="5551" t="str">
        <f>CONCATENATE("COMUNA: ",NOMBRE!B2, " (",NOMBRE!C2,NOMBRE!D2,NOMBRE!E2,NOMBRE!F2,NOMBRE!G2,")")</f>
        <v>COMUNA: Maipú (13119)</v>
      </c>
    </row>
    <row r="3" spans="1:97" ht="16.350000000000001" customHeight="1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7" ht="16.350000000000001" customHeight="1">
      <c r="A4" s="5551" t="str">
        <f>CONCATENATE("MES: ",NOMBRE!B6, " (",NOMBRE!C6,NOMBRE!D6,")")</f>
        <v>MES: MARZO (03)</v>
      </c>
    </row>
    <row r="5" spans="1:97" ht="16.350000000000001" customHeight="1">
      <c r="A5" s="6247" t="str">
        <f>CONCATENATE("AÑO: ",NOMBRE!B7)</f>
        <v>AÑO: 2026</v>
      </c>
      <c r="AP5" s="6248"/>
    </row>
    <row r="6" spans="1:97" ht="15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>
      <c r="A102" s="927" t="s">
        <v>1480</v>
      </c>
      <c r="BV102" s="6251"/>
      <c r="BW102" s="6251"/>
      <c r="BX102" s="6251"/>
      <c r="BY102" s="6251"/>
    </row>
    <row r="103" spans="1:92" ht="16.350000000000001" customHeight="1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>
      <c r="A117" s="8212"/>
      <c r="B117" s="8213"/>
      <c r="C117" s="6485" t="s">
        <v>1497</v>
      </c>
      <c r="D117" s="6486"/>
      <c r="E117" s="6415"/>
    </row>
    <row r="118" spans="1:91" ht="15" customHeight="1">
      <c r="A118" s="8214"/>
      <c r="B118" s="8215"/>
      <c r="C118" s="6488" t="s">
        <v>1498</v>
      </c>
      <c r="D118" s="6489"/>
      <c r="E118" s="6415"/>
    </row>
    <row r="119" spans="1:91" s="6246" customFormat="1" ht="18" customHeight="1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>
      <c r="A167" s="1001" t="s">
        <v>1558</v>
      </c>
      <c r="BV167" s="6251"/>
      <c r="BW167" s="6251"/>
      <c r="BX167" s="6366"/>
      <c r="BY167" s="6366"/>
    </row>
    <row r="168" spans="1:95" ht="28.15" customHeight="1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zoomScaleNormal="10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Maipú (13119)</v>
      </c>
    </row>
    <row r="3" spans="1:13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80"/>
      <c r="C346" s="3080"/>
      <c r="D346" s="3081"/>
      <c r="E346" s="370"/>
    </row>
    <row r="347" spans="1:94" ht="31.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>
      <c r="A348" s="8506" t="s">
        <v>1684</v>
      </c>
      <c r="B348" s="8507"/>
      <c r="C348" s="3783"/>
      <c r="D348" s="5189"/>
      <c r="E348" s="5189"/>
    </row>
    <row r="349" spans="1:94">
      <c r="A349" s="8502" t="s">
        <v>1900</v>
      </c>
      <c r="B349" s="8503"/>
      <c r="C349" s="3792"/>
      <c r="D349" s="3892"/>
      <c r="E349" s="3892"/>
    </row>
    <row r="350" spans="1:94">
      <c r="A350" s="8508" t="s">
        <v>1901</v>
      </c>
      <c r="B350" s="8509"/>
      <c r="C350" s="3792"/>
      <c r="D350" s="3892"/>
      <c r="E350" s="3892"/>
    </row>
    <row r="351" spans="1:94">
      <c r="A351" s="8502" t="s">
        <v>1689</v>
      </c>
      <c r="B351" s="8503"/>
      <c r="C351" s="3792"/>
      <c r="D351" s="3892"/>
      <c r="E351" s="3892"/>
    </row>
    <row r="352" spans="1:94">
      <c r="A352" s="8502" t="s">
        <v>1691</v>
      </c>
      <c r="B352" s="8503"/>
      <c r="C352" s="3792"/>
      <c r="D352" s="3892"/>
      <c r="E352" s="3892"/>
    </row>
    <row r="353" spans="1:5">
      <c r="A353" s="8502" t="s">
        <v>1902</v>
      </c>
      <c r="B353" s="8503"/>
      <c r="C353" s="3792"/>
      <c r="D353" s="3892"/>
      <c r="E353" s="3892"/>
    </row>
    <row r="354" spans="1:5">
      <c r="A354" s="8502" t="s">
        <v>1688</v>
      </c>
      <c r="B354" s="8503"/>
      <c r="C354" s="3792"/>
      <c r="D354" s="3892"/>
      <c r="E354" s="3892"/>
    </row>
    <row r="355" spans="1:5" ht="21" customHeight="1">
      <c r="A355" s="8504" t="s">
        <v>1903</v>
      </c>
      <c r="B355" s="8505"/>
      <c r="C355" s="3792"/>
      <c r="D355" s="3892"/>
      <c r="E355" s="3892"/>
    </row>
    <row r="356" spans="1:5">
      <c r="A356" s="8504" t="s">
        <v>1692</v>
      </c>
      <c r="B356" s="8505"/>
      <c r="C356" s="3792"/>
      <c r="D356" s="3892"/>
      <c r="E356" s="3892"/>
    </row>
    <row r="357" spans="1:5">
      <c r="A357" s="8504" t="s">
        <v>1693</v>
      </c>
      <c r="B357" s="8505"/>
      <c r="C357" s="3792"/>
      <c r="D357" s="3892"/>
      <c r="E357" s="3892"/>
    </row>
    <row r="358" spans="1:5">
      <c r="A358" s="8500" t="s">
        <v>1904</v>
      </c>
      <c r="B358" s="8501"/>
      <c r="C358" s="1195"/>
      <c r="D358" s="1223"/>
      <c r="E358" s="1223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Maipú (13119)</v>
      </c>
    </row>
    <row r="3" spans="1:133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96" t="s">
        <v>2018</v>
      </c>
      <c r="B20" s="8596"/>
      <c r="C20" s="8596"/>
      <c r="D20" s="8596"/>
      <c r="CA20" s="227"/>
    </row>
    <row r="21" spans="1:86" ht="21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>
      <c r="A33" s="8596" t="s">
        <v>2028</v>
      </c>
      <c r="B33" s="8596"/>
      <c r="C33" s="8596"/>
      <c r="D33" s="8596"/>
      <c r="CA33" s="227"/>
    </row>
    <row r="34" spans="1:86" ht="21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>
      <c r="A54" s="8596" t="s">
        <v>2045</v>
      </c>
      <c r="B54" s="8596"/>
      <c r="C54" s="8596"/>
      <c r="D54" s="8596"/>
      <c r="CA54" s="227"/>
    </row>
    <row r="55" spans="1:86" ht="21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>
      <c r="A93" s="8596" t="s">
        <v>2072</v>
      </c>
      <c r="B93" s="8596"/>
      <c r="C93" s="8596"/>
      <c r="D93" s="8596"/>
      <c r="CA93" s="227"/>
    </row>
    <row r="94" spans="1:86" ht="21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Maipú (13119)</v>
      </c>
    </row>
    <row r="3" spans="1:10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83" t="s">
        <v>2147</v>
      </c>
      <c r="B106" s="8583"/>
      <c r="C106" s="8583"/>
      <c r="D106" s="8583"/>
    </row>
    <row r="107" spans="1:93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>
      <c r="A111" s="7770"/>
      <c r="B111" s="3077" t="s">
        <v>2153</v>
      </c>
      <c r="C111" s="3172"/>
      <c r="D111" s="3318"/>
    </row>
    <row r="112" spans="1:93">
      <c r="A112" s="7770"/>
      <c r="B112" s="3120" t="s">
        <v>2154</v>
      </c>
      <c r="C112" s="1125"/>
      <c r="D112" s="3318"/>
    </row>
    <row r="113" spans="1:111" ht="21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>
      <c r="A182" s="2506" t="s">
        <v>2225</v>
      </c>
      <c r="B182" s="20"/>
      <c r="C182" s="20"/>
      <c r="D182" s="20"/>
    </row>
    <row r="183" spans="1:38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>
      <c r="A184" s="3343" t="s">
        <v>2228</v>
      </c>
      <c r="B184" s="3344">
        <f>SUM(C184:D184)</f>
        <v>0</v>
      </c>
      <c r="C184" s="1935"/>
      <c r="D184" s="755"/>
    </row>
    <row r="185" spans="1:38">
      <c r="A185" s="2002" t="s">
        <v>666</v>
      </c>
      <c r="B185" s="2000">
        <f>SUM(C185:D185)</f>
        <v>0</v>
      </c>
      <c r="C185" s="1935"/>
      <c r="D185" s="755"/>
    </row>
    <row r="186" spans="1:38" ht="21">
      <c r="A186" s="3345" t="s">
        <v>2229</v>
      </c>
      <c r="B186" s="3264">
        <f>SUM(C186:D186)</f>
        <v>0</v>
      </c>
      <c r="C186" s="3196"/>
      <c r="D186" s="886"/>
    </row>
    <row r="187" spans="1:38">
      <c r="A187" s="1205" t="s">
        <v>668</v>
      </c>
      <c r="B187" s="1268">
        <f>SUM(C187:D187)</f>
        <v>0</v>
      </c>
      <c r="C187" s="1188"/>
      <c r="D187" s="1119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Maipú (13119)</v>
      </c>
    </row>
    <row r="3" spans="1:9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>
      <c r="A18" s="418" t="s">
        <v>2384</v>
      </c>
    </row>
    <row r="19" spans="1:65" s="5" customFormat="1" ht="18" customHeight="1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>
      <c r="A26" s="419" t="s">
        <v>2393</v>
      </c>
    </row>
    <row r="27" spans="1:65" s="5" customFormat="1" ht="18" customHeight="1">
      <c r="A27" s="419" t="s">
        <v>2394</v>
      </c>
    </row>
    <row r="28" spans="1:65" s="5" customFormat="1" ht="18" customHeight="1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79" t="s">
        <v>2407</v>
      </c>
      <c r="B38" s="3480"/>
    </row>
    <row r="39" spans="1:65" ht="30" customHeight="1">
      <c r="A39" s="3456" t="s">
        <v>2408</v>
      </c>
      <c r="B39" s="3456" t="s">
        <v>2409</v>
      </c>
    </row>
    <row r="40" spans="1:65" ht="15" customHeight="1">
      <c r="A40" s="3457" t="s">
        <v>971</v>
      </c>
      <c r="B40" s="3460"/>
    </row>
    <row r="41" spans="1:65" ht="15" customHeight="1">
      <c r="A41" s="3457" t="s">
        <v>2410</v>
      </c>
      <c r="B41" s="3460"/>
    </row>
    <row r="42" spans="1:65" ht="15" customHeight="1">
      <c r="A42" s="3457" t="s">
        <v>99</v>
      </c>
      <c r="B42" s="3460"/>
    </row>
    <row r="43" spans="1:65" ht="15" customHeight="1">
      <c r="A43" s="3457" t="s">
        <v>2411</v>
      </c>
      <c r="B43" s="3460"/>
    </row>
    <row r="44" spans="1:65" ht="15" customHeight="1">
      <c r="A44" s="3457" t="s">
        <v>515</v>
      </c>
      <c r="B44" s="3460"/>
    </row>
    <row r="45" spans="1:65" ht="15" customHeight="1">
      <c r="A45" s="3457" t="s">
        <v>601</v>
      </c>
      <c r="B45" s="3460"/>
    </row>
    <row r="46" spans="1:65" ht="15" customHeight="1">
      <c r="A46" s="3457" t="s">
        <v>510</v>
      </c>
      <c r="B46" s="3460"/>
    </row>
    <row r="47" spans="1:65" ht="15" customHeight="1">
      <c r="A47" s="425" t="s">
        <v>1050</v>
      </c>
      <c r="B47" s="704"/>
    </row>
    <row r="48" spans="1:65" ht="15" customHeight="1">
      <c r="A48" s="3481" t="s">
        <v>1052</v>
      </c>
      <c r="B48" s="3472"/>
    </row>
    <row r="49" spans="1:8" s="5" customFormat="1" ht="18" customHeight="1">
      <c r="A49" s="3482" t="s">
        <v>2412</v>
      </c>
      <c r="B49" s="423"/>
      <c r="C49" s="7"/>
      <c r="D49" s="3483"/>
      <c r="E49" s="3484"/>
    </row>
    <row r="50" spans="1:8" ht="31.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>
      <c r="A54" s="3496" t="s">
        <v>2422</v>
      </c>
      <c r="B54" s="426"/>
    </row>
    <row r="55" spans="1:8" s="5" customFormat="1" ht="18" customHeight="1">
      <c r="A55" s="3496" t="s">
        <v>2423</v>
      </c>
      <c r="B55" s="427"/>
      <c r="C55" s="428"/>
      <c r="D55" s="428"/>
      <c r="E55" s="3497"/>
      <c r="F55" s="3497"/>
    </row>
    <row r="56" spans="1:8" ht="31.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>
      <c r="A60" s="3512" t="s">
        <v>2428</v>
      </c>
    </row>
    <row r="61" spans="1:8" s="5" customFormat="1" ht="18" customHeight="1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>
      <c r="A70" s="431" t="s">
        <v>2440</v>
      </c>
    </row>
    <row r="71" spans="1:46" ht="52.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51"/>
      <c r="F115" s="3"/>
      <c r="G115" s="3"/>
    </row>
    <row r="116" spans="1:61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2" t="s">
        <v>2488</v>
      </c>
    </row>
    <row r="121" spans="1:61" ht="52.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Maipú (13119)</v>
      </c>
    </row>
    <row r="3" spans="1:8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>
      <c r="A91" s="2675" t="s">
        <v>2562</v>
      </c>
    </row>
    <row r="92" spans="1:40" s="17" customFormat="1" ht="15" customHeight="1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>
      <c r="A104" s="9" t="s">
        <v>2573</v>
      </c>
    </row>
    <row r="105" spans="1:40" s="17" customFormat="1" ht="15" customHeight="1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>
      <c r="A111" s="9" t="s">
        <v>2578</v>
      </c>
    </row>
    <row r="112" spans="1:40" s="17" customFormat="1" ht="15" customHeight="1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>
      <c r="A120" s="1" t="s">
        <v>2582</v>
      </c>
    </row>
    <row r="121" spans="1:84" s="17" customFormat="1" ht="15" customHeight="1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44" t="s">
        <v>2590</v>
      </c>
      <c r="B132" s="8744"/>
      <c r="C132" s="8744"/>
      <c r="D132" s="8744"/>
      <c r="E132" s="8744"/>
    </row>
    <row r="133" spans="1:84" s="17" customFormat="1" ht="15" customHeight="1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>
      <c r="A146" s="8748"/>
      <c r="B146" s="3856" t="s">
        <v>2602</v>
      </c>
      <c r="C146" s="3655"/>
      <c r="D146" s="3657"/>
    </row>
    <row r="147" spans="1:40" s="17" customFormat="1" ht="15" customHeight="1">
      <c r="A147" s="8748"/>
      <c r="B147" s="3856" t="s">
        <v>2199</v>
      </c>
      <c r="C147" s="3655"/>
      <c r="D147" s="3657"/>
    </row>
    <row r="148" spans="1:40" s="17" customFormat="1" ht="15" customHeight="1">
      <c r="A148" s="8749"/>
      <c r="B148" s="3858" t="s">
        <v>1023</v>
      </c>
      <c r="C148" s="3678"/>
      <c r="D148" s="3679"/>
    </row>
    <row r="149" spans="1:40" s="17" customFormat="1" ht="15" customHeight="1">
      <c r="A149" s="8747" t="s">
        <v>2603</v>
      </c>
      <c r="B149" s="3854" t="s">
        <v>2601</v>
      </c>
      <c r="C149" s="1971"/>
      <c r="D149" s="750"/>
    </row>
    <row r="150" spans="1:40" s="17" customFormat="1" ht="15" customHeight="1">
      <c r="A150" s="8748"/>
      <c r="B150" s="3856" t="s">
        <v>2602</v>
      </c>
      <c r="C150" s="3655"/>
      <c r="D150" s="3657"/>
    </row>
    <row r="151" spans="1:40" s="17" customFormat="1" ht="15" customHeight="1">
      <c r="A151" s="8748"/>
      <c r="B151" s="3856" t="s">
        <v>2199</v>
      </c>
      <c r="C151" s="3655"/>
      <c r="D151" s="3657"/>
    </row>
    <row r="152" spans="1:40" s="17" customFormat="1" ht="15" customHeight="1">
      <c r="A152" s="8749"/>
      <c r="B152" s="3858" t="s">
        <v>1023</v>
      </c>
      <c r="C152" s="3678"/>
      <c r="D152" s="3679"/>
    </row>
    <row r="153" spans="1:40" s="17" customFormat="1" ht="15" customHeight="1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>
      <c r="A163" s="8736" t="s">
        <v>2610</v>
      </c>
      <c r="B163" s="8736"/>
      <c r="C163" s="8736"/>
    </row>
    <row r="164" spans="1:40" s="17" customFormat="1" ht="21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>
      <c r="A171" s="8736" t="s">
        <v>2622</v>
      </c>
      <c r="B171" s="8736"/>
      <c r="C171" s="8739"/>
    </row>
    <row r="172" spans="1:40" s="17" customFormat="1" ht="15" customHeight="1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>
      <c r="A179" s="11" t="s">
        <v>2626</v>
      </c>
    </row>
    <row r="180" spans="1:42" s="17" customFormat="1" ht="15" customHeight="1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>
      <c r="A1" s="5551" t="s">
        <v>23</v>
      </c>
    </row>
    <row r="2" spans="1:104">
      <c r="A2" s="5551" t="str">
        <f>CONCATENATE("COMUNA: ",NOMBRE!B2, " (",NOMBRE!C2,NOMBRE!D2,NOMBRE!E2,NOMBRE!F2,NOMBRE!G2,")")</f>
        <v>COMUNA: Maipú (13119)</v>
      </c>
    </row>
    <row r="3" spans="1:104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04">
      <c r="A4" s="5551" t="str">
        <f>CONCATENATE("MES: ",NOMBRE!B6, " (",NOMBRE!C6,NOMBRE!D6,")")</f>
        <v>MES: MARZO (03)</v>
      </c>
    </row>
    <row r="5" spans="1:104">
      <c r="A5" s="5551" t="str">
        <f>CONCATENATE("AÑO: ",NOMBRE!B7)</f>
        <v>AÑO: 2026</v>
      </c>
    </row>
    <row r="6" spans="1:104" ht="18" customHeight="1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>
      <c r="A24" s="5557" t="s">
        <v>2673</v>
      </c>
      <c r="B24" s="5557"/>
      <c r="C24" s="6743"/>
      <c r="D24" s="6744"/>
      <c r="E24" s="6744"/>
      <c r="F24" s="6745"/>
    </row>
    <row r="25" spans="1:104" s="65" customFormat="1" ht="21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>
      <c r="A40" s="6232" t="s">
        <v>2696</v>
      </c>
      <c r="B40" s="6771"/>
      <c r="C40" s="6772"/>
      <c r="D40" s="6773"/>
    </row>
    <row r="41" spans="1:100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>
      <c r="A42" s="8863" t="s">
        <v>2699</v>
      </c>
      <c r="B42" s="8864"/>
      <c r="C42" s="6708"/>
      <c r="D42" s="6710"/>
    </row>
    <row r="43" spans="1:100" ht="21.95" customHeight="1">
      <c r="A43" s="8784" t="s">
        <v>2700</v>
      </c>
      <c r="B43" s="6775" t="s">
        <v>2701</v>
      </c>
      <c r="C43" s="5901"/>
      <c r="D43" s="6776"/>
    </row>
    <row r="44" spans="1:100" ht="15" customHeight="1">
      <c r="A44" s="8785"/>
      <c r="B44" s="6778" t="s">
        <v>2702</v>
      </c>
      <c r="C44" s="6695"/>
      <c r="D44" s="6360"/>
    </row>
    <row r="45" spans="1:100" ht="24.95" customHeight="1">
      <c r="A45" s="8863" t="s">
        <v>2703</v>
      </c>
      <c r="B45" s="8864"/>
      <c r="C45" s="6708"/>
      <c r="D45" s="6710"/>
    </row>
    <row r="46" spans="1:100" ht="21.95" customHeight="1">
      <c r="A46" s="8870" t="s">
        <v>2704</v>
      </c>
      <c r="B46" s="6775" t="s">
        <v>2701</v>
      </c>
      <c r="C46" s="6779"/>
      <c r="D46" s="6679"/>
    </row>
    <row r="47" spans="1:100" ht="15" customHeight="1">
      <c r="A47" s="8871"/>
      <c r="B47" s="6778" t="s">
        <v>2702</v>
      </c>
      <c r="C47" s="6350"/>
      <c r="D47" s="6780"/>
    </row>
    <row r="48" spans="1:100" ht="15" customHeight="1">
      <c r="A48" s="8784" t="s">
        <v>2705</v>
      </c>
      <c r="B48" s="6781" t="s">
        <v>2706</v>
      </c>
      <c r="C48" s="5843"/>
      <c r="D48" s="6776"/>
    </row>
    <row r="49" spans="1:102" ht="21">
      <c r="A49" s="8785"/>
      <c r="B49" s="6777" t="s">
        <v>2707</v>
      </c>
      <c r="C49" s="6695"/>
      <c r="D49" s="5867"/>
    </row>
    <row r="50" spans="1:102" ht="24.95" customHeight="1">
      <c r="A50" s="8863" t="s">
        <v>2708</v>
      </c>
      <c r="B50" s="8864"/>
      <c r="C50" s="6708"/>
      <c r="D50" s="6710"/>
    </row>
    <row r="51" spans="1:102" ht="15" customHeight="1">
      <c r="A51" s="8863" t="s">
        <v>2709</v>
      </c>
      <c r="B51" s="8864"/>
      <c r="C51" s="6708"/>
      <c r="D51" s="6710"/>
    </row>
    <row r="52" spans="1:102" ht="24.95" customHeight="1">
      <c r="A52" s="8863" t="s">
        <v>2710</v>
      </c>
      <c r="B52" s="8864"/>
      <c r="C52" s="6708"/>
      <c r="D52" s="6710"/>
    </row>
    <row r="53" spans="1:102" ht="24.95" customHeight="1">
      <c r="A53" s="8863" t="s">
        <v>2711</v>
      </c>
      <c r="B53" s="8864"/>
      <c r="C53" s="6708"/>
      <c r="D53" s="6710"/>
    </row>
    <row r="54" spans="1:102" ht="24.75" customHeight="1">
      <c r="A54" s="8863" t="s">
        <v>2712</v>
      </c>
      <c r="B54" s="8864"/>
      <c r="C54" s="6708"/>
      <c r="D54" s="6710"/>
    </row>
    <row r="55" spans="1:102" ht="15" customHeight="1">
      <c r="A55" s="8784" t="s">
        <v>2713</v>
      </c>
      <c r="B55" s="6781" t="s">
        <v>2714</v>
      </c>
      <c r="C55" s="5843"/>
      <c r="D55" s="6782"/>
    </row>
    <row r="56" spans="1:102" ht="15" customHeight="1">
      <c r="A56" s="8785"/>
      <c r="B56" s="6777" t="s">
        <v>2715</v>
      </c>
      <c r="C56" s="6695"/>
      <c r="D56" s="6360"/>
    </row>
    <row r="57" spans="1:102" ht="15" customHeight="1">
      <c r="A57" s="8872" t="s">
        <v>2716</v>
      </c>
      <c r="B57" s="8872"/>
      <c r="C57" s="6350"/>
      <c r="D57" s="6351"/>
    </row>
    <row r="58" spans="1:102" s="6210" customFormat="1" ht="18" customHeight="1">
      <c r="A58" s="6232" t="s">
        <v>2717</v>
      </c>
      <c r="B58" s="6771"/>
      <c r="C58" s="6772"/>
      <c r="D58" s="6773"/>
    </row>
    <row r="59" spans="1:102" ht="24.95" customHeight="1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>
      <c r="A120" s="927" t="s">
        <v>2807</v>
      </c>
      <c r="B120" s="6246"/>
      <c r="C120" s="6246"/>
      <c r="D120" s="6246"/>
      <c r="E120" s="6246"/>
    </row>
    <row r="121" spans="1:102" ht="21.75" customHeight="1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>
      <c r="A131" s="8811" t="s">
        <v>2820</v>
      </c>
      <c r="B131" s="8811"/>
    </row>
    <row r="132" spans="1:101" s="6210" customFormat="1" ht="18" customHeight="1">
      <c r="A132" s="964" t="s">
        <v>2821</v>
      </c>
      <c r="B132" s="964"/>
      <c r="C132" s="964"/>
    </row>
    <row r="133" spans="1:101" ht="37.5" customHeight="1">
      <c r="A133" s="8783" t="s">
        <v>614</v>
      </c>
      <c r="B133" s="8783"/>
      <c r="C133" s="6902" t="s">
        <v>2809</v>
      </c>
      <c r="D133" s="6653" t="s">
        <v>2810</v>
      </c>
    </row>
    <row r="134" spans="1:101">
      <c r="A134" s="8784" t="s">
        <v>2822</v>
      </c>
      <c r="B134" s="6903" t="s">
        <v>2823</v>
      </c>
      <c r="C134" s="6904"/>
      <c r="D134" s="6905"/>
    </row>
    <row r="135" spans="1:101">
      <c r="A135" s="8785"/>
      <c r="B135" s="6906" t="s">
        <v>2824</v>
      </c>
      <c r="C135" s="6350"/>
      <c r="D135" s="6351"/>
    </row>
    <row r="136" spans="1:101" ht="15" customHeight="1">
      <c r="A136" s="8784" t="s">
        <v>2825</v>
      </c>
      <c r="B136" s="6907" t="s">
        <v>971</v>
      </c>
      <c r="C136" s="6271"/>
      <c r="D136" s="6679"/>
    </row>
    <row r="137" spans="1:101" ht="15" customHeight="1">
      <c r="A137" s="8786"/>
      <c r="B137" s="6908" t="s">
        <v>2826</v>
      </c>
      <c r="C137" s="6686"/>
      <c r="D137" s="6559"/>
    </row>
    <row r="138" spans="1:101" ht="15" customHeight="1">
      <c r="A138" s="8786"/>
      <c r="B138" s="6908" t="s">
        <v>98</v>
      </c>
      <c r="C138" s="6686"/>
      <c r="D138" s="6559"/>
    </row>
    <row r="139" spans="1:101" ht="15" customHeight="1">
      <c r="A139" s="8785"/>
      <c r="B139" s="6909" t="s">
        <v>105</v>
      </c>
      <c r="C139" s="6898"/>
      <c r="D139" s="6901"/>
    </row>
    <row r="140" spans="1:101" s="6210" customFormat="1" ht="18" customHeight="1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>
      <c r="A146" s="964" t="s">
        <v>4427</v>
      </c>
      <c r="B146" s="964"/>
      <c r="C146" s="6246"/>
      <c r="D146" s="6246"/>
      <c r="E146" s="6246"/>
      <c r="F146" s="6246"/>
    </row>
    <row r="147" spans="1:100" ht="21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>
      <c r="A150" s="964" t="s">
        <v>2837</v>
      </c>
      <c r="B150" s="6246"/>
      <c r="C150" s="6246"/>
      <c r="D150" s="6246"/>
      <c r="E150" s="6246"/>
    </row>
    <row r="151" spans="1:100" ht="21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>
      <c r="A159" s="964" t="s">
        <v>2849</v>
      </c>
      <c r="B159" s="966"/>
      <c r="C159" s="5554"/>
    </row>
    <row r="160" spans="1:100" ht="31.5">
      <c r="A160" s="6661" t="s">
        <v>2844</v>
      </c>
      <c r="B160" s="6796" t="s">
        <v>2850</v>
      </c>
      <c r="C160" s="6650" t="s">
        <v>2851</v>
      </c>
    </row>
    <row r="161" spans="1:3">
      <c r="A161" s="6935" t="s">
        <v>2847</v>
      </c>
      <c r="B161" s="6904"/>
      <c r="C161" s="6905"/>
    </row>
    <row r="162" spans="1:3">
      <c r="A162" s="6936" t="s">
        <v>1225</v>
      </c>
      <c r="B162" s="6898"/>
      <c r="C162" s="6901"/>
    </row>
    <row r="179" spans="1:2" ht="33.75" hidden="1" customHeight="1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>
      <c r="A1" s="5551" t="s">
        <v>23</v>
      </c>
    </row>
    <row r="2" spans="1:30">
      <c r="A2" s="5551" t="str">
        <f>CONCATENATE("COMUNA: ",NOMBRE!B2, " (",NOMBRE!C2,NOMBRE!D2,NOMBRE!E2,NOMBRE!F2,NOMBRE!G2,")")</f>
        <v>COMUNA: Maipú (13119)</v>
      </c>
    </row>
    <row r="3" spans="1:30">
      <c r="A3" s="5551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30">
      <c r="A4" s="5551" t="str">
        <f>CONCATENATE("MES: ",NOMBRE!B6, " (",NOMBRE!C6,NOMBRE!D6,")")</f>
        <v>MES: MARZO (03)</v>
      </c>
    </row>
    <row r="5" spans="1:30">
      <c r="A5" s="5551" t="str">
        <f>CONCATENATE("AÑO: ",NOMBRE!B7)</f>
        <v>AÑO: 2026</v>
      </c>
    </row>
    <row r="6" spans="1:30" ht="18" customHeight="1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>
      <c r="A8" s="8955" t="s">
        <v>2853</v>
      </c>
      <c r="B8" s="8955"/>
      <c r="C8" s="8955"/>
    </row>
    <row r="9" spans="1:30" s="65" customFormat="1" ht="15" customHeight="1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>
      <c r="A18" s="8962" t="s">
        <v>2864</v>
      </c>
      <c r="B18" s="8962"/>
      <c r="C18" s="8962"/>
    </row>
    <row r="19" spans="1:30" ht="15" customHeight="1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>
      <c r="A29" s="8971" t="s">
        <v>2867</v>
      </c>
      <c r="B29" s="8971"/>
      <c r="C29" s="8971"/>
      <c r="D29" s="8971"/>
      <c r="E29" s="8971"/>
      <c r="F29" s="8971"/>
    </row>
    <row r="30" spans="1:30" ht="15" customHeight="1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>
      <c r="A63" s="6867" t="s">
        <v>2914</v>
      </c>
      <c r="B63" s="6995" t="s">
        <v>77</v>
      </c>
    </row>
    <row r="64" spans="1:8" ht="15" customHeight="1">
      <c r="A64" s="6769" t="s">
        <v>2915</v>
      </c>
      <c r="B64" s="6680"/>
    </row>
    <row r="65" spans="1:3" ht="15" customHeight="1">
      <c r="A65" s="6926" t="s">
        <v>2916</v>
      </c>
      <c r="B65" s="6698"/>
    </row>
    <row r="66" spans="1:3" ht="15" customHeight="1">
      <c r="A66" s="5549" t="s">
        <v>77</v>
      </c>
      <c r="B66" s="6996">
        <f>SUM(B64+B65)</f>
        <v>0</v>
      </c>
    </row>
    <row r="67" spans="1:3" s="939" customFormat="1" ht="18" customHeight="1">
      <c r="A67" s="8973" t="s">
        <v>2917</v>
      </c>
      <c r="B67" s="8973"/>
      <c r="C67" s="8973"/>
    </row>
    <row r="68" spans="1:3" s="65" customFormat="1" ht="15" customHeight="1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>
      <c r="A69" s="8865" t="s">
        <v>2919</v>
      </c>
      <c r="B69" s="6769" t="s">
        <v>2920</v>
      </c>
      <c r="C69" s="6680"/>
    </row>
    <row r="70" spans="1:3" s="65" customFormat="1" ht="15" customHeight="1">
      <c r="A70" s="7209"/>
      <c r="B70" s="6730" t="s">
        <v>2921</v>
      </c>
      <c r="C70" s="6163"/>
    </row>
    <row r="71" spans="1:3" s="65" customFormat="1" ht="15" customHeight="1">
      <c r="A71" s="7209"/>
      <c r="B71" s="6925" t="s">
        <v>2922</v>
      </c>
      <c r="C71" s="6166"/>
    </row>
    <row r="72" spans="1:3" s="65" customFormat="1" ht="15" customHeight="1">
      <c r="A72" s="7209"/>
      <c r="B72" s="6925" t="s">
        <v>2923</v>
      </c>
      <c r="C72" s="6166"/>
    </row>
    <row r="73" spans="1:3" s="65" customFormat="1" ht="15" customHeight="1">
      <c r="A73" s="8865" t="s">
        <v>2924</v>
      </c>
      <c r="B73" s="6769" t="s">
        <v>2925</v>
      </c>
      <c r="C73" s="6680"/>
    </row>
    <row r="74" spans="1:3" s="65" customFormat="1" ht="15" customHeight="1">
      <c r="A74" s="7209"/>
      <c r="B74" s="6730" t="s">
        <v>2926</v>
      </c>
      <c r="C74" s="6163"/>
    </row>
    <row r="75" spans="1:3" s="65" customFormat="1" ht="15" customHeight="1">
      <c r="A75" s="7209"/>
      <c r="B75" s="6925" t="s">
        <v>2927</v>
      </c>
      <c r="C75" s="6163"/>
    </row>
    <row r="76" spans="1:3" s="65" customFormat="1" ht="15" customHeight="1">
      <c r="A76" s="7209"/>
      <c r="B76" s="6925" t="s">
        <v>2923</v>
      </c>
      <c r="C76" s="6166"/>
    </row>
    <row r="77" spans="1:3" s="65" customFormat="1" ht="15" customHeight="1">
      <c r="A77" s="8252"/>
      <c r="B77" s="6925" t="s">
        <v>2922</v>
      </c>
      <c r="C77" s="6166"/>
    </row>
    <row r="78" spans="1:3" ht="31.5">
      <c r="A78" s="8865" t="s">
        <v>2928</v>
      </c>
      <c r="B78" s="6997" t="s">
        <v>2929</v>
      </c>
      <c r="C78" s="6680"/>
    </row>
    <row r="79" spans="1:3" ht="21">
      <c r="A79" s="7209"/>
      <c r="B79" s="6925" t="s">
        <v>2930</v>
      </c>
      <c r="C79" s="6163"/>
    </row>
    <row r="80" spans="1:3" s="65" customFormat="1" ht="15" customHeight="1">
      <c r="A80" s="8252"/>
      <c r="B80" s="6487" t="s">
        <v>2923</v>
      </c>
      <c r="C80" s="6548"/>
    </row>
    <row r="81" spans="1:12" s="65" customFormat="1" ht="15" customHeight="1">
      <c r="A81" s="8982" t="s">
        <v>2931</v>
      </c>
      <c r="B81" s="8983"/>
      <c r="C81" s="6548"/>
    </row>
    <row r="82" spans="1:12" s="939" customFormat="1" ht="18" customHeight="1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>
      <c r="A91" s="6247" t="s">
        <v>2941</v>
      </c>
    </row>
    <row r="92" spans="1:12" s="939" customFormat="1" ht="18" customHeight="1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>
      <c r="A101" s="6247" t="s">
        <v>2941</v>
      </c>
    </row>
    <row r="102" spans="1:9" ht="18" customHeight="1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>
      <c r="A110" s="6247" t="s">
        <v>2941</v>
      </c>
    </row>
    <row r="111" spans="1:9" s="939" customFormat="1" ht="18" customHeight="1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>
      <c r="A119" s="6247" t="s">
        <v>2941</v>
      </c>
    </row>
    <row r="120" spans="1:9" s="939" customFormat="1" ht="18" customHeight="1">
      <c r="A120" s="7036" t="s">
        <v>2956</v>
      </c>
      <c r="B120" s="7036"/>
      <c r="C120" s="7036"/>
      <c r="D120" s="7037"/>
      <c r="E120" s="7037"/>
    </row>
    <row r="121" spans="1:9" ht="21">
      <c r="A121" s="6919" t="s">
        <v>2957</v>
      </c>
      <c r="B121" s="6919" t="s">
        <v>2958</v>
      </c>
    </row>
    <row r="122" spans="1:9" ht="15" customHeight="1">
      <c r="A122" s="7025" t="s">
        <v>2959</v>
      </c>
      <c r="B122" s="7038"/>
    </row>
    <row r="123" spans="1:9" ht="15" customHeight="1">
      <c r="A123" s="7025" t="s">
        <v>2960</v>
      </c>
      <c r="B123" s="7039"/>
    </row>
    <row r="124" spans="1:9" ht="15" customHeight="1">
      <c r="A124" s="7025" t="s">
        <v>2961</v>
      </c>
      <c r="B124" s="7039"/>
    </row>
    <row r="125" spans="1:9" ht="15" customHeight="1">
      <c r="A125" s="7025" t="s">
        <v>2962</v>
      </c>
      <c r="B125" s="7039"/>
    </row>
    <row r="126" spans="1:9" ht="15" customHeight="1">
      <c r="A126" s="7027" t="s">
        <v>2963</v>
      </c>
      <c r="B126" s="7040"/>
    </row>
    <row r="127" spans="1:9" s="939" customFormat="1" ht="18" customHeight="1">
      <c r="A127" s="7036" t="s">
        <v>2964</v>
      </c>
      <c r="B127" s="7036"/>
      <c r="C127" s="7036"/>
      <c r="D127" s="7041"/>
    </row>
    <row r="128" spans="1:9" ht="21">
      <c r="A128" s="6919" t="s">
        <v>2957</v>
      </c>
      <c r="B128" s="6919" t="s">
        <v>2965</v>
      </c>
    </row>
    <row r="129" spans="1:9">
      <c r="A129" s="7025" t="s">
        <v>2959</v>
      </c>
      <c r="B129" s="7038"/>
    </row>
    <row r="130" spans="1:9">
      <c r="A130" s="7025" t="s">
        <v>2960</v>
      </c>
      <c r="B130" s="7039"/>
    </row>
    <row r="131" spans="1:9">
      <c r="A131" s="7025" t="s">
        <v>2961</v>
      </c>
      <c r="B131" s="7039"/>
    </row>
    <row r="132" spans="1:9">
      <c r="A132" s="7025" t="s">
        <v>2962</v>
      </c>
      <c r="B132" s="7039"/>
    </row>
    <row r="133" spans="1:9">
      <c r="A133" s="7027" t="s">
        <v>2963</v>
      </c>
      <c r="B133" s="7040"/>
    </row>
    <row r="134" spans="1:9" s="939" customFormat="1" ht="18" customHeight="1">
      <c r="A134" s="7042" t="s">
        <v>2966</v>
      </c>
    </row>
    <row r="135" spans="1:9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>
      <c r="A142" s="6247" t="s">
        <v>2941</v>
      </c>
      <c r="B142" s="6866"/>
      <c r="C142" s="7051"/>
      <c r="D142" s="7051"/>
      <c r="E142" s="5553"/>
      <c r="F142" s="6089"/>
    </row>
    <row r="143" spans="1:9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>
      <c r="A154" s="8995" t="s">
        <v>2975</v>
      </c>
      <c r="B154" s="8995"/>
      <c r="C154" s="8995"/>
    </row>
    <row r="155" spans="1:9" ht="15" customHeight="1">
      <c r="A155" s="8844" t="s">
        <v>280</v>
      </c>
      <c r="B155" s="8994"/>
      <c r="C155" s="6868" t="s">
        <v>77</v>
      </c>
    </row>
    <row r="156" spans="1:9" ht="15" customHeight="1">
      <c r="A156" s="8865" t="s">
        <v>2976</v>
      </c>
      <c r="B156" s="7062" t="s">
        <v>2977</v>
      </c>
      <c r="C156" s="7063"/>
    </row>
    <row r="157" spans="1:9" ht="15" customHeight="1">
      <c r="A157" s="8252"/>
      <c r="B157" s="7064" t="s">
        <v>2978</v>
      </c>
      <c r="C157" s="7065"/>
    </row>
    <row r="158" spans="1:9" s="939" customFormat="1" ht="18" customHeight="1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>
      <c r="A187" s="1010" t="s">
        <v>3012</v>
      </c>
    </row>
    <row r="188" spans="1:9" s="939" customFormat="1" ht="18" customHeight="1">
      <c r="A188" s="9013" t="s">
        <v>3013</v>
      </c>
      <c r="B188" s="9013"/>
      <c r="C188" s="9014"/>
      <c r="D188" s="9014"/>
    </row>
    <row r="189" spans="1:9" ht="15" customHeight="1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>
      <c r="A191" s="7088" t="s">
        <v>3017</v>
      </c>
      <c r="B191" s="7072">
        <f t="shared" si="12"/>
        <v>0</v>
      </c>
      <c r="C191" s="7055"/>
      <c r="D191" s="7057"/>
    </row>
    <row r="192" spans="1:9" ht="15" customHeight="1">
      <c r="A192" s="7088" t="s">
        <v>3018</v>
      </c>
      <c r="B192" s="7072">
        <f t="shared" si="12"/>
        <v>0</v>
      </c>
      <c r="C192" s="7055"/>
      <c r="D192" s="7057"/>
    </row>
    <row r="193" spans="1:5" ht="15" customHeight="1">
      <c r="A193" s="7088" t="s">
        <v>3019</v>
      </c>
      <c r="B193" s="7072">
        <f t="shared" si="12"/>
        <v>0</v>
      </c>
      <c r="C193" s="7055"/>
      <c r="D193" s="7057"/>
    </row>
    <row r="194" spans="1:5" ht="15" customHeight="1">
      <c r="A194" s="7088" t="s">
        <v>3020</v>
      </c>
      <c r="B194" s="7072">
        <f t="shared" si="12"/>
        <v>0</v>
      </c>
      <c r="C194" s="7055"/>
      <c r="D194" s="7057"/>
    </row>
    <row r="195" spans="1:5" ht="15" customHeight="1">
      <c r="A195" s="7088" t="s">
        <v>3021</v>
      </c>
      <c r="B195" s="7072">
        <f t="shared" si="12"/>
        <v>0</v>
      </c>
      <c r="C195" s="7055"/>
      <c r="D195" s="7057"/>
    </row>
    <row r="196" spans="1:5" ht="15" customHeight="1">
      <c r="A196" s="7088" t="s">
        <v>3022</v>
      </c>
      <c r="B196" s="7072">
        <f t="shared" si="12"/>
        <v>0</v>
      </c>
      <c r="C196" s="7055"/>
      <c r="D196" s="7057"/>
    </row>
    <row r="197" spans="1:5" ht="15" customHeight="1">
      <c r="A197" s="7088" t="s">
        <v>3023</v>
      </c>
      <c r="B197" s="7072">
        <f t="shared" si="12"/>
        <v>0</v>
      </c>
      <c r="C197" s="7055"/>
      <c r="D197" s="7057"/>
    </row>
    <row r="198" spans="1:5" ht="15" customHeight="1">
      <c r="A198" s="7088" t="s">
        <v>3024</v>
      </c>
      <c r="B198" s="7072">
        <f t="shared" si="12"/>
        <v>0</v>
      </c>
      <c r="C198" s="7055"/>
      <c r="D198" s="7057"/>
    </row>
    <row r="199" spans="1:5" ht="15" customHeight="1">
      <c r="A199" s="7089" t="s">
        <v>3025</v>
      </c>
      <c r="B199" s="7072">
        <f t="shared" si="12"/>
        <v>0</v>
      </c>
      <c r="C199" s="7055"/>
      <c r="D199" s="7057"/>
    </row>
    <row r="200" spans="1:5" ht="15" customHeight="1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>
      <c r="A201" s="1010" t="s">
        <v>3026</v>
      </c>
    </row>
    <row r="202" spans="1:5" ht="15" customHeight="1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>
      <c r="A203" s="7091" t="s">
        <v>3029</v>
      </c>
      <c r="B203" s="7055"/>
      <c r="C203" s="7056"/>
      <c r="D203" s="7057"/>
    </row>
    <row r="204" spans="1:5" ht="15" customHeight="1">
      <c r="A204" s="7092" t="s">
        <v>3030</v>
      </c>
      <c r="B204" s="7055"/>
      <c r="C204" s="7056"/>
      <c r="D204" s="7057"/>
    </row>
    <row r="205" spans="1:5" ht="15" customHeight="1">
      <c r="A205" s="6936" t="s">
        <v>3031</v>
      </c>
      <c r="B205" s="7055"/>
      <c r="C205" s="7056"/>
      <c r="D205" s="5873"/>
    </row>
    <row r="206" spans="1:5" ht="15" customHeight="1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>
      <c r="A207" s="9013" t="s">
        <v>3032</v>
      </c>
      <c r="B207" s="9013"/>
      <c r="C207" s="9013"/>
      <c r="D207" s="9013"/>
      <c r="E207" s="9013"/>
    </row>
    <row r="208" spans="1:5" s="65" customFormat="1" ht="15" customHeight="1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>
      <c r="A210" s="9011"/>
      <c r="B210" s="7094" t="s">
        <v>3037</v>
      </c>
      <c r="C210" s="7055"/>
      <c r="D210" s="7056"/>
      <c r="E210" s="7071"/>
    </row>
    <row r="211" spans="1:5" s="65" customFormat="1" ht="15" customHeight="1">
      <c r="A211" s="9011"/>
      <c r="B211" s="7095" t="s">
        <v>3038</v>
      </c>
      <c r="C211" s="7069"/>
      <c r="D211" s="7070"/>
      <c r="E211" s="7057"/>
    </row>
    <row r="212" spans="1:5" s="65" customFormat="1" ht="15" customHeight="1">
      <c r="A212" s="9012"/>
      <c r="B212" s="7096" t="s">
        <v>3039</v>
      </c>
      <c r="C212" s="7058"/>
      <c r="D212" s="7059"/>
      <c r="E212" s="5873"/>
    </row>
    <row r="213" spans="1:5" s="65" customFormat="1" ht="15" customHeight="1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>
      <c r="A215" s="9011"/>
      <c r="B215" s="7095" t="s">
        <v>3044</v>
      </c>
      <c r="C215" s="7069"/>
      <c r="D215" s="7070"/>
      <c r="E215" s="7071"/>
    </row>
    <row r="216" spans="1:5" s="65" customFormat="1" ht="15" customHeight="1">
      <c r="A216" s="9011"/>
      <c r="B216" s="7094" t="s">
        <v>3045</v>
      </c>
      <c r="C216" s="7055"/>
      <c r="D216" s="7056"/>
      <c r="E216" s="7057"/>
    </row>
    <row r="217" spans="1:5" s="65" customFormat="1" ht="15" customHeight="1">
      <c r="A217" s="9011"/>
      <c r="B217" s="7095" t="s">
        <v>3046</v>
      </c>
      <c r="C217" s="7069"/>
      <c r="D217" s="7070"/>
      <c r="E217" s="7071"/>
    </row>
    <row r="218" spans="1:5" s="65" customFormat="1" ht="15" customHeight="1">
      <c r="A218" s="9012"/>
      <c r="B218" s="7096" t="s">
        <v>3047</v>
      </c>
      <c r="C218" s="7058"/>
      <c r="D218" s="7059"/>
      <c r="E218" s="5873"/>
    </row>
    <row r="219" spans="1:5" s="65" customFormat="1" ht="15" customHeight="1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>
      <c r="A220" s="9012"/>
      <c r="B220" s="7096" t="s">
        <v>4439</v>
      </c>
      <c r="C220" s="7058"/>
      <c r="D220" s="7059"/>
      <c r="E220" s="5873"/>
    </row>
    <row r="221" spans="1:5" s="65" customFormat="1" ht="15" customHeight="1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>
      <c r="A222" s="9011"/>
      <c r="B222" s="7094" t="s">
        <v>3051</v>
      </c>
      <c r="C222" s="7069"/>
      <c r="D222" s="7070"/>
      <c r="E222" s="7071"/>
    </row>
    <row r="223" spans="1:5" s="65" customFormat="1" ht="15" customHeight="1">
      <c r="A223" s="9012"/>
      <c r="B223" s="7095" t="s">
        <v>4440</v>
      </c>
      <c r="C223" s="7101"/>
      <c r="D223" s="7102"/>
      <c r="E223" s="7100"/>
    </row>
    <row r="224" spans="1:5" s="65" customFormat="1" ht="15" customHeight="1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>
      <c r="A225" s="9012"/>
      <c r="B225" s="7096" t="s">
        <v>4442</v>
      </c>
      <c r="C225" s="7058"/>
      <c r="D225" s="7059"/>
      <c r="E225" s="5873"/>
    </row>
    <row r="226" spans="1:5" s="65" customFormat="1" ht="15" customHeight="1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>
      <c r="A227" s="9012"/>
      <c r="B227" s="7096" t="s">
        <v>4444</v>
      </c>
      <c r="C227" s="7058"/>
      <c r="D227" s="7059"/>
      <c r="E227" s="5873"/>
    </row>
    <row r="228" spans="1:5" s="65" customFormat="1" ht="15" customHeight="1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>
      <c r="A229" s="9012"/>
      <c r="B229" s="7096" t="s">
        <v>4446</v>
      </c>
      <c r="C229" s="7058"/>
      <c r="D229" s="7059"/>
      <c r="E229" s="5873"/>
    </row>
    <row r="230" spans="1:5" s="65" customFormat="1" ht="15" customHeight="1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>
      <c r="A231" s="9012"/>
      <c r="B231" s="7103" t="s">
        <v>4448</v>
      </c>
      <c r="C231" s="7058"/>
      <c r="D231" s="7059"/>
      <c r="E231" s="5873"/>
    </row>
    <row r="232" spans="1:5" s="65" customFormat="1" ht="15" customHeight="1">
      <c r="A232" s="9038" t="s">
        <v>3056</v>
      </c>
      <c r="B232" s="9040"/>
      <c r="C232" s="7069"/>
      <c r="D232" s="7070"/>
      <c r="E232" s="7071"/>
    </row>
    <row r="233" spans="1:5" s="65" customFormat="1" ht="15" customHeight="1">
      <c r="A233" s="9041" t="s">
        <v>603</v>
      </c>
      <c r="B233" s="9042"/>
      <c r="C233" s="7055"/>
      <c r="D233" s="7056"/>
      <c r="E233" s="7057"/>
    </row>
    <row r="234" spans="1:5" s="65" customFormat="1" ht="15" customHeight="1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>
      <c r="A235" s="9031" t="s">
        <v>3057</v>
      </c>
      <c r="B235" s="9031"/>
      <c r="C235" s="9031"/>
      <c r="D235" s="9031"/>
      <c r="E235" s="9031"/>
    </row>
    <row r="236" spans="1:5" s="65" customFormat="1" ht="21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>
      <c r="A240" s="9031" t="s">
        <v>3062</v>
      </c>
      <c r="B240" s="9031"/>
      <c r="C240" s="9031"/>
      <c r="D240" s="9031"/>
    </row>
    <row r="241" spans="1:4" ht="15" customHeight="1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>
      <c r="A242" s="9010" t="s">
        <v>3042</v>
      </c>
      <c r="B242" s="7093" t="s">
        <v>3063</v>
      </c>
      <c r="C242" s="7055"/>
      <c r="D242" s="7054"/>
    </row>
    <row r="243" spans="1:4" ht="15" customHeight="1">
      <c r="A243" s="9011"/>
      <c r="B243" s="7094" t="s">
        <v>3064</v>
      </c>
      <c r="C243" s="7055"/>
      <c r="D243" s="7057"/>
    </row>
    <row r="244" spans="1:4" ht="15" customHeight="1">
      <c r="A244" s="9011"/>
      <c r="B244" s="7094" t="s">
        <v>3065</v>
      </c>
      <c r="C244" s="7055"/>
      <c r="D244" s="7057"/>
    </row>
    <row r="245" spans="1:4" ht="15" customHeight="1">
      <c r="A245" s="9011"/>
      <c r="B245" s="7094" t="s">
        <v>3066</v>
      </c>
      <c r="C245" s="7055"/>
      <c r="D245" s="7057"/>
    </row>
    <row r="246" spans="1:4" ht="15" customHeight="1">
      <c r="A246" s="9011"/>
      <c r="B246" s="7094" t="s">
        <v>3067</v>
      </c>
      <c r="C246" s="7055"/>
      <c r="D246" s="7057"/>
    </row>
    <row r="247" spans="1:4" ht="15" customHeight="1">
      <c r="A247" s="9011"/>
      <c r="B247" s="7094" t="s">
        <v>3068</v>
      </c>
      <c r="C247" s="7055"/>
      <c r="D247" s="7057"/>
    </row>
    <row r="248" spans="1:4" ht="15" customHeight="1">
      <c r="A248" s="9011"/>
      <c r="B248" s="7094" t="s">
        <v>3069</v>
      </c>
      <c r="C248" s="7055"/>
      <c r="D248" s="7057"/>
    </row>
    <row r="249" spans="1:4" ht="15" customHeight="1">
      <c r="A249" s="9011"/>
      <c r="B249" s="7094" t="s">
        <v>3070</v>
      </c>
      <c r="C249" s="7055"/>
      <c r="D249" s="7057"/>
    </row>
    <row r="250" spans="1:4" ht="15" customHeight="1">
      <c r="A250" s="9011"/>
      <c r="B250" s="7094" t="s">
        <v>3071</v>
      </c>
      <c r="C250" s="7055"/>
      <c r="D250" s="7057"/>
    </row>
    <row r="251" spans="1:4" ht="15" customHeight="1">
      <c r="A251" s="9011"/>
      <c r="B251" s="7094" t="s">
        <v>3072</v>
      </c>
      <c r="C251" s="7055"/>
      <c r="D251" s="7057"/>
    </row>
    <row r="252" spans="1:4" ht="15" customHeight="1">
      <c r="A252" s="9011"/>
      <c r="B252" s="7094" t="s">
        <v>3073</v>
      </c>
      <c r="C252" s="7055"/>
      <c r="D252" s="7057"/>
    </row>
    <row r="253" spans="1:4" ht="15" customHeight="1">
      <c r="A253" s="9011"/>
      <c r="B253" s="7094" t="s">
        <v>3074</v>
      </c>
      <c r="C253" s="7055"/>
      <c r="D253" s="7057"/>
    </row>
    <row r="254" spans="1:4" ht="15" customHeight="1">
      <c r="A254" s="9011"/>
      <c r="B254" s="7103" t="s">
        <v>3075</v>
      </c>
      <c r="C254" s="7058"/>
      <c r="D254" s="5873"/>
    </row>
    <row r="255" spans="1:4" ht="15" customHeight="1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>
      <c r="A256" s="9010" t="s">
        <v>3049</v>
      </c>
      <c r="B256" s="7095" t="s">
        <v>3077</v>
      </c>
      <c r="C256" s="7069"/>
      <c r="D256" s="7071"/>
    </row>
    <row r="257" spans="1:4" ht="15" customHeight="1">
      <c r="A257" s="9011"/>
      <c r="B257" s="7094" t="s">
        <v>3078</v>
      </c>
      <c r="C257" s="7055"/>
      <c r="D257" s="7057"/>
    </row>
    <row r="258" spans="1:4" ht="15" customHeight="1">
      <c r="A258" s="9011"/>
      <c r="B258" s="7103" t="s">
        <v>3079</v>
      </c>
      <c r="C258" s="7058"/>
      <c r="D258" s="5873"/>
    </row>
    <row r="259" spans="1:4" ht="15" customHeight="1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>
      <c r="A260" s="9010" t="s">
        <v>3053</v>
      </c>
      <c r="B260" s="7095" t="s">
        <v>3081</v>
      </c>
      <c r="C260" s="7069"/>
      <c r="D260" s="7071"/>
    </row>
    <row r="261" spans="1:4" ht="15" customHeight="1">
      <c r="A261" s="9011"/>
      <c r="B261" s="7094" t="s">
        <v>3082</v>
      </c>
      <c r="C261" s="7055"/>
      <c r="D261" s="7057"/>
    </row>
    <row r="262" spans="1:4" ht="15" customHeight="1">
      <c r="A262" s="9011"/>
      <c r="B262" s="7094" t="s">
        <v>3083</v>
      </c>
      <c r="C262" s="7055"/>
      <c r="D262" s="7057"/>
    </row>
    <row r="263" spans="1:4" ht="15" customHeight="1">
      <c r="A263" s="9011"/>
      <c r="B263" s="7103" t="s">
        <v>3084</v>
      </c>
      <c r="C263" s="7058"/>
      <c r="D263" s="5873"/>
    </row>
    <row r="264" spans="1:4" ht="15" customHeight="1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>
      <c r="A265" s="9010" t="s">
        <v>3054</v>
      </c>
      <c r="B265" s="7095" t="s">
        <v>3086</v>
      </c>
      <c r="C265" s="7069"/>
      <c r="D265" s="7071"/>
    </row>
    <row r="266" spans="1:4" ht="15" customHeight="1">
      <c r="A266" s="9011"/>
      <c r="B266" s="7094" t="s">
        <v>3087</v>
      </c>
      <c r="C266" s="7055"/>
      <c r="D266" s="7057"/>
    </row>
    <row r="267" spans="1:4" ht="15" customHeight="1">
      <c r="A267" s="9011"/>
      <c r="B267" s="7103" t="s">
        <v>3088</v>
      </c>
      <c r="C267" s="7058"/>
      <c r="D267" s="5873"/>
    </row>
    <row r="268" spans="1:4" ht="15" customHeight="1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>
      <c r="A270" s="9031" t="s">
        <v>3090</v>
      </c>
      <c r="B270" s="9031"/>
      <c r="C270" s="9031"/>
      <c r="D270" s="9031"/>
    </row>
    <row r="271" spans="1:4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>
      <c r="A272" s="7110" t="s">
        <v>3029</v>
      </c>
      <c r="B272" s="7055"/>
      <c r="C272" s="7056"/>
      <c r="D272" s="7057"/>
    </row>
    <row r="273" spans="1:4" ht="15" customHeight="1">
      <c r="A273" s="7092" t="s">
        <v>3030</v>
      </c>
      <c r="B273" s="7055"/>
      <c r="C273" s="7056"/>
      <c r="D273" s="7057"/>
    </row>
    <row r="274" spans="1:4" ht="15" customHeight="1">
      <c r="A274" s="6936" t="s">
        <v>3031</v>
      </c>
      <c r="B274" s="7055"/>
      <c r="C274" s="7056"/>
      <c r="D274" s="7057"/>
    </row>
    <row r="275" spans="1:4" ht="15" customHeight="1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>
      <c r="A276" s="1010" t="s">
        <v>3095</v>
      </c>
    </row>
    <row r="277" spans="1:4" s="939" customFormat="1" ht="18" customHeight="1">
      <c r="A277" s="9013" t="s">
        <v>3096</v>
      </c>
      <c r="B277" s="9013"/>
      <c r="C277" s="9013"/>
    </row>
    <row r="278" spans="1:4">
      <c r="A278" s="9036" t="s">
        <v>3097</v>
      </c>
      <c r="B278" s="9037"/>
      <c r="C278" s="7090" t="s">
        <v>3098</v>
      </c>
    </row>
    <row r="279" spans="1:4">
      <c r="A279" s="9038" t="s">
        <v>3099</v>
      </c>
      <c r="B279" s="9039"/>
      <c r="C279" s="5833"/>
    </row>
    <row r="280" spans="1:4">
      <c r="A280" s="9029" t="s">
        <v>3100</v>
      </c>
      <c r="B280" s="9030"/>
      <c r="C280" s="5833"/>
    </row>
    <row r="281" spans="1:4">
      <c r="A281" s="9029" t="s">
        <v>3101</v>
      </c>
      <c r="B281" s="9030"/>
      <c r="C281" s="5833"/>
    </row>
    <row r="282" spans="1:4">
      <c r="A282" s="9029" t="s">
        <v>3102</v>
      </c>
      <c r="B282" s="9030"/>
      <c r="C282" s="5833"/>
    </row>
    <row r="283" spans="1:4" ht="24.95" customHeight="1">
      <c r="A283" s="9032" t="s">
        <v>3103</v>
      </c>
      <c r="B283" s="9033"/>
      <c r="C283" s="5833"/>
    </row>
    <row r="284" spans="1:4" ht="24.95" customHeight="1">
      <c r="A284" s="9032" t="s">
        <v>3104</v>
      </c>
      <c r="B284" s="9033"/>
      <c r="C284" s="5833"/>
    </row>
    <row r="285" spans="1:4" ht="24.95" customHeight="1">
      <c r="A285" s="9032" t="s">
        <v>3105</v>
      </c>
      <c r="B285" s="9033"/>
      <c r="C285" s="5833"/>
    </row>
    <row r="286" spans="1:4" ht="24.95" customHeight="1">
      <c r="A286" s="9032" t="s">
        <v>3106</v>
      </c>
      <c r="B286" s="9033"/>
      <c r="C286" s="5833"/>
    </row>
    <row r="287" spans="1:4" ht="15" customHeight="1">
      <c r="A287" s="9034" t="s">
        <v>3107</v>
      </c>
      <c r="B287" s="7337"/>
      <c r="C287" s="5833"/>
    </row>
    <row r="288" spans="1:4" ht="15" customHeight="1">
      <c r="A288" s="9018" t="s">
        <v>77</v>
      </c>
      <c r="B288" s="9019"/>
      <c r="C288" s="6768">
        <f>+SUM(C279:C287)</f>
        <v>0</v>
      </c>
    </row>
    <row r="289" spans="1:2" s="939" customFormat="1" ht="18" customHeight="1">
      <c r="A289" s="1010" t="s">
        <v>3108</v>
      </c>
    </row>
    <row r="290" spans="1:2" ht="15" customHeight="1">
      <c r="A290" s="7085" t="s">
        <v>3109</v>
      </c>
      <c r="B290" s="7090" t="s">
        <v>3110</v>
      </c>
    </row>
    <row r="291" spans="1:2" ht="15" customHeight="1">
      <c r="A291" s="7087" t="s">
        <v>3111</v>
      </c>
      <c r="B291" s="5833"/>
    </row>
    <row r="292" spans="1:2" ht="15" customHeight="1">
      <c r="A292" s="7088" t="s">
        <v>3112</v>
      </c>
      <c r="B292" s="5833"/>
    </row>
    <row r="293" spans="1:2" ht="15" customHeight="1">
      <c r="A293" s="7088" t="s">
        <v>3113</v>
      </c>
      <c r="B293" s="5833"/>
    </row>
    <row r="294" spans="1:2" ht="15" customHeight="1">
      <c r="A294" s="7088" t="s">
        <v>3114</v>
      </c>
      <c r="B294" s="5833"/>
    </row>
    <row r="295" spans="1:2" ht="15" customHeight="1">
      <c r="A295" s="7088" t="s">
        <v>3115</v>
      </c>
      <c r="B295" s="5833"/>
    </row>
    <row r="296" spans="1:2" ht="15" customHeight="1">
      <c r="A296" s="7089" t="s">
        <v>3116</v>
      </c>
      <c r="B296" s="5833"/>
    </row>
    <row r="297" spans="1:2" ht="15" customHeight="1">
      <c r="A297" s="7090" t="s">
        <v>77</v>
      </c>
      <c r="B297" s="6768">
        <f>+SUM(B291:B296)</f>
        <v>0</v>
      </c>
    </row>
    <row r="319" spans="1:1" hidden="1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Maipú (13119)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>
      <c r="A48" s="2506" t="s">
        <v>3175</v>
      </c>
    </row>
    <row r="49" spans="1:82" s="17" customFormat="1" ht="52.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98" t="s">
        <v>3203</v>
      </c>
    </row>
    <row r="71" spans="1:82" s="17" customFormat="1" ht="15" customHeight="1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>
      <c r="A88" s="2" t="s">
        <v>3212</v>
      </c>
    </row>
    <row r="89" spans="1:78" s="17" customFormat="1" ht="21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>
      <c r="A90" s="3890" t="s">
        <v>3211</v>
      </c>
      <c r="B90" s="4015"/>
      <c r="C90" s="4015"/>
    </row>
    <row r="91" spans="1:78" s="20" customFormat="1" ht="18" customHeight="1">
      <c r="A91" s="2" t="s">
        <v>3215</v>
      </c>
    </row>
    <row r="92" spans="1:78" s="17" customFormat="1" ht="15" customHeight="1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>
      <c r="A111" s="2506" t="s">
        <v>3226</v>
      </c>
    </row>
    <row r="112" spans="1:78" s="17" customFormat="1" ht="15" customHeight="1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Maipú (13119)</v>
      </c>
    </row>
    <row r="3" spans="1:96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Maipú (13119)</v>
      </c>
    </row>
    <row r="3" spans="1:95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>
      <c r="A78" s="11" t="s">
        <v>3456</v>
      </c>
      <c r="B78" s="515"/>
      <c r="C78" s="7"/>
      <c r="D78" s="3"/>
      <c r="E78" s="7"/>
    </row>
    <row r="79" spans="1:95" ht="26.25" customHeight="1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>
      <c r="A80" s="1326" t="s">
        <v>3457</v>
      </c>
      <c r="B80" s="1935"/>
      <c r="C80" s="1432"/>
      <c r="D80" s="793"/>
      <c r="E80" s="755"/>
    </row>
    <row r="81" spans="1:5" ht="15" customHeight="1">
      <c r="A81" s="1326" t="s">
        <v>3458</v>
      </c>
      <c r="B81" s="1172"/>
      <c r="C81" s="3789"/>
      <c r="D81" s="2001"/>
      <c r="E81" s="886"/>
    </row>
    <row r="82" spans="1:5" ht="15" customHeight="1">
      <c r="A82" s="1326" t="s">
        <v>3459</v>
      </c>
      <c r="B82" s="1172"/>
      <c r="C82" s="3789"/>
      <c r="D82" s="2001"/>
      <c r="E82" s="886"/>
    </row>
    <row r="83" spans="1:5" ht="21.75" customHeight="1">
      <c r="A83" s="1215" t="s">
        <v>3460</v>
      </c>
      <c r="B83" s="1172"/>
      <c r="C83" s="3789"/>
      <c r="D83" s="2001"/>
      <c r="E83" s="886"/>
    </row>
    <row r="84" spans="1:5" ht="15" customHeight="1">
      <c r="A84" s="1326" t="s">
        <v>3461</v>
      </c>
      <c r="B84" s="1179"/>
      <c r="C84" s="204"/>
      <c r="D84" s="1228"/>
      <c r="E84" s="1183"/>
    </row>
    <row r="85" spans="1:5" ht="15" customHeight="1">
      <c r="A85" s="1326" t="s">
        <v>3462</v>
      </c>
      <c r="B85" s="1179"/>
      <c r="C85" s="3789"/>
      <c r="D85" s="1228"/>
      <c r="E85" s="1183"/>
    </row>
    <row r="86" spans="1:5" ht="15" customHeight="1">
      <c r="A86" s="1326" t="s">
        <v>3463</v>
      </c>
      <c r="B86" s="1179"/>
      <c r="C86" s="3789"/>
      <c r="D86" s="1228"/>
      <c r="E86" s="1183"/>
    </row>
    <row r="87" spans="1:5" ht="15" customHeight="1">
      <c r="A87" s="1326" t="s">
        <v>3464</v>
      </c>
      <c r="B87" s="1179"/>
      <c r="C87" s="3789"/>
      <c r="D87" s="1228"/>
      <c r="E87" s="1183"/>
    </row>
    <row r="88" spans="1:5" ht="15" customHeight="1">
      <c r="A88" s="1326" t="s">
        <v>3465</v>
      </c>
      <c r="B88" s="1179"/>
      <c r="C88" s="3789"/>
      <c r="D88" s="1228"/>
      <c r="E88" s="1183"/>
    </row>
    <row r="89" spans="1:5" ht="15" customHeight="1">
      <c r="A89" s="4226" t="s">
        <v>3466</v>
      </c>
      <c r="B89" s="1179"/>
      <c r="C89" s="3789"/>
      <c r="D89" s="1228"/>
      <c r="E89" s="1183"/>
    </row>
    <row r="90" spans="1:5" ht="15" customHeight="1">
      <c r="A90" s="1326" t="s">
        <v>3467</v>
      </c>
      <c r="B90" s="1179"/>
      <c r="C90" s="3789"/>
      <c r="D90" s="1228"/>
      <c r="E90" s="1183"/>
    </row>
    <row r="91" spans="1:5" ht="15" customHeight="1">
      <c r="A91" s="1326" t="s">
        <v>3468</v>
      </c>
      <c r="B91" s="1179"/>
      <c r="C91" s="3789"/>
      <c r="D91" s="1228"/>
      <c r="E91" s="1183"/>
    </row>
    <row r="92" spans="1:5" ht="15" customHeight="1">
      <c r="A92" s="1215" t="s">
        <v>3469</v>
      </c>
      <c r="B92" s="1179"/>
      <c r="C92" s="3789"/>
      <c r="D92" s="1228"/>
      <c r="E92" s="1183"/>
    </row>
    <row r="93" spans="1:5" ht="15" customHeight="1">
      <c r="A93" s="680" t="s">
        <v>3470</v>
      </c>
      <c r="B93" s="1179"/>
      <c r="C93" s="3789"/>
      <c r="D93" s="1228"/>
      <c r="E93" s="1183"/>
    </row>
    <row r="94" spans="1:5" ht="15" customHeight="1">
      <c r="A94" s="1355" t="s">
        <v>3471</v>
      </c>
      <c r="B94" s="1179"/>
      <c r="C94" s="3789"/>
      <c r="D94" s="1228"/>
      <c r="E94" s="1183"/>
    </row>
    <row r="95" spans="1:5" ht="15" customHeight="1">
      <c r="A95" s="1326" t="s">
        <v>3472</v>
      </c>
      <c r="B95" s="1179"/>
      <c r="C95" s="3789"/>
      <c r="D95" s="1228"/>
      <c r="E95" s="1183"/>
    </row>
    <row r="96" spans="1:5" ht="15" customHeight="1">
      <c r="A96" s="1326" t="s">
        <v>3473</v>
      </c>
      <c r="B96" s="1179"/>
      <c r="C96" s="3789"/>
      <c r="D96" s="1228"/>
      <c r="E96" s="1183"/>
    </row>
    <row r="97" spans="1:5" ht="15" customHeight="1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>
      <c r="A100" s="1934" t="s">
        <v>1455</v>
      </c>
      <c r="B100" s="2001"/>
      <c r="C100" s="3789"/>
      <c r="D100" s="2001"/>
      <c r="E100" s="886"/>
    </row>
    <row r="101" spans="1:5">
      <c r="A101" s="1934" t="s">
        <v>1052</v>
      </c>
      <c r="B101" s="2001"/>
      <c r="C101" s="3789"/>
      <c r="D101" s="2001"/>
      <c r="E101" s="886"/>
    </row>
    <row r="102" spans="1:5">
      <c r="A102" s="1934" t="s">
        <v>510</v>
      </c>
      <c r="B102" s="2001"/>
      <c r="C102" s="3789"/>
      <c r="D102" s="2001"/>
      <c r="E102" s="886"/>
    </row>
    <row r="103" spans="1:5">
      <c r="A103" s="1934" t="s">
        <v>1049</v>
      </c>
      <c r="B103" s="2001"/>
      <c r="C103" s="3789"/>
      <c r="D103" s="2001"/>
      <c r="E103" s="886"/>
    </row>
    <row r="104" spans="1:5">
      <c r="A104" s="4229" t="s">
        <v>2123</v>
      </c>
      <c r="B104" s="3599"/>
      <c r="C104" s="3818"/>
      <c r="D104" s="3599"/>
      <c r="E104" s="3601"/>
    </row>
    <row r="105" spans="1: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>
      <c r="A108" s="1934" t="s">
        <v>1455</v>
      </c>
      <c r="B108" s="2001"/>
      <c r="C108" s="3789"/>
      <c r="D108" s="2001"/>
      <c r="E108" s="886"/>
    </row>
    <row r="109" spans="1:5">
      <c r="A109" s="1934" t="s">
        <v>1052</v>
      </c>
      <c r="B109" s="2001"/>
      <c r="C109" s="3789"/>
      <c r="D109" s="2001"/>
      <c r="E109" s="886"/>
    </row>
    <row r="110" spans="1:5">
      <c r="A110" s="1934" t="s">
        <v>510</v>
      </c>
      <c r="B110" s="2001"/>
      <c r="C110" s="3789"/>
      <c r="D110" s="2001"/>
      <c r="E110" s="886"/>
    </row>
    <row r="111" spans="1:5">
      <c r="A111" s="1934" t="s">
        <v>1049</v>
      </c>
      <c r="B111" s="2001"/>
      <c r="C111" s="3789"/>
      <c r="D111" s="2001"/>
      <c r="E111" s="886"/>
    </row>
    <row r="112" spans="1:5">
      <c r="A112" s="4229" t="s">
        <v>2123</v>
      </c>
      <c r="B112" s="3599"/>
      <c r="C112" s="3818"/>
      <c r="D112" s="3599"/>
      <c r="E112" s="3601"/>
    </row>
    <row r="113" spans="1:93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24" t="s">
        <v>3549</v>
      </c>
      <c r="B217" s="4253" t="s">
        <v>28</v>
      </c>
    </row>
    <row r="218" spans="1:113">
      <c r="A218" s="3941" t="s">
        <v>3550</v>
      </c>
      <c r="B218" s="1964"/>
    </row>
    <row r="219" spans="1:113">
      <c r="A219" s="1272" t="s">
        <v>3551</v>
      </c>
      <c r="B219" s="1220"/>
    </row>
    <row r="220" spans="1:113">
      <c r="A220" s="1272" t="s">
        <v>3552</v>
      </c>
      <c r="B220" s="1220"/>
    </row>
    <row r="221" spans="1:113">
      <c r="A221" s="3940" t="s">
        <v>3553</v>
      </c>
      <c r="B221" s="3896"/>
    </row>
    <row r="222" spans="1:113" ht="18" customHeight="1">
      <c r="A222" s="2" t="s">
        <v>3554</v>
      </c>
      <c r="B222" s="7"/>
    </row>
    <row r="223" spans="1:113">
      <c r="A223" s="4282" t="s">
        <v>280</v>
      </c>
      <c r="B223" s="4253" t="s">
        <v>77</v>
      </c>
    </row>
    <row r="224" spans="1:113">
      <c r="A224" s="1272" t="s">
        <v>3555</v>
      </c>
      <c r="B224" s="1220"/>
    </row>
    <row r="225" spans="1:2">
      <c r="A225" s="1272" t="s">
        <v>2118</v>
      </c>
      <c r="B225" s="1220"/>
    </row>
    <row r="226" spans="1:2">
      <c r="A226" s="1272" t="s">
        <v>3556</v>
      </c>
      <c r="B226" s="1220"/>
    </row>
    <row r="227" spans="1:2" ht="24" customHeight="1">
      <c r="A227" s="4283" t="s">
        <v>3557</v>
      </c>
      <c r="B227" s="1220"/>
    </row>
    <row r="228" spans="1:2">
      <c r="A228" s="1272" t="s">
        <v>3558</v>
      </c>
      <c r="B228" s="1220"/>
    </row>
    <row r="229" spans="1:2">
      <c r="A229" s="1272" t="s">
        <v>3559</v>
      </c>
      <c r="B229" s="1220"/>
    </row>
    <row r="230" spans="1:2">
      <c r="A230" s="1272" t="s">
        <v>3560</v>
      </c>
      <c r="B230" s="1220"/>
    </row>
    <row r="231" spans="1:2">
      <c r="A231" s="1272" t="s">
        <v>3561</v>
      </c>
      <c r="B231" s="1220"/>
    </row>
    <row r="232" spans="1:2">
      <c r="A232" s="1272" t="s">
        <v>3562</v>
      </c>
      <c r="B232" s="1220"/>
    </row>
    <row r="233" spans="1:2">
      <c r="A233" s="1272" t="s">
        <v>3563</v>
      </c>
      <c r="B233" s="1220"/>
    </row>
    <row r="234" spans="1:2">
      <c r="A234" s="1272" t="s">
        <v>3564</v>
      </c>
      <c r="B234" s="1220"/>
    </row>
    <row r="235" spans="1:2">
      <c r="A235" s="1272" t="s">
        <v>3565</v>
      </c>
      <c r="B235" s="1220"/>
    </row>
    <row r="236" spans="1:2">
      <c r="A236" s="1272" t="s">
        <v>3566</v>
      </c>
      <c r="B236" s="1220"/>
    </row>
    <row r="237" spans="1:2">
      <c r="A237" s="1272" t="s">
        <v>3567</v>
      </c>
      <c r="B237" s="1220"/>
    </row>
    <row r="238" spans="1:2">
      <c r="A238" s="1272" t="s">
        <v>3568</v>
      </c>
      <c r="B238" s="1220"/>
    </row>
    <row r="239" spans="1:2">
      <c r="A239" s="1272" t="s">
        <v>3569</v>
      </c>
      <c r="B239" s="1220"/>
    </row>
    <row r="240" spans="1:2">
      <c r="A240" s="1272" t="s">
        <v>3570</v>
      </c>
      <c r="B240" s="1220"/>
    </row>
    <row r="241" spans="1:19">
      <c r="A241" s="1272" t="s">
        <v>3571</v>
      </c>
      <c r="B241" s="1220"/>
    </row>
    <row r="242" spans="1:19">
      <c r="A242" s="1272" t="s">
        <v>3472</v>
      </c>
      <c r="B242" s="1220"/>
    </row>
    <row r="243" spans="1:19">
      <c r="A243" s="1272" t="s">
        <v>3572</v>
      </c>
      <c r="B243" s="1220"/>
    </row>
    <row r="244" spans="1:19">
      <c r="A244" s="1272" t="s">
        <v>3573</v>
      </c>
      <c r="B244" s="1220"/>
    </row>
    <row r="245" spans="1:19">
      <c r="A245" s="1272" t="s">
        <v>3574</v>
      </c>
      <c r="B245" s="1220"/>
    </row>
    <row r="246" spans="1:19">
      <c r="A246" s="1272" t="s">
        <v>3575</v>
      </c>
      <c r="B246" s="1220"/>
    </row>
    <row r="247" spans="1:19">
      <c r="A247" s="1272" t="s">
        <v>3576</v>
      </c>
      <c r="B247" s="1220"/>
    </row>
    <row r="248" spans="1:19">
      <c r="A248" s="3940" t="s">
        <v>3577</v>
      </c>
      <c r="B248" s="3896"/>
    </row>
    <row r="249" spans="1:19">
      <c r="A249" s="4284" t="s">
        <v>77</v>
      </c>
      <c r="B249" s="2669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Maipú (13119)</v>
      </c>
    </row>
    <row r="3" spans="1:8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91" t="s">
        <v>3686</v>
      </c>
      <c r="B72" s="7"/>
      <c r="C72" s="3"/>
      <c r="D72" s="7"/>
    </row>
    <row r="73" spans="1:84" ht="42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>
      <c r="A74" s="9212" t="s">
        <v>1269</v>
      </c>
      <c r="B74" s="4423" t="s">
        <v>3690</v>
      </c>
      <c r="C74" s="4424"/>
      <c r="D74" s="4424"/>
    </row>
    <row r="75" spans="1:84" ht="22.5">
      <c r="A75" s="8770"/>
      <c r="B75" s="4063" t="s">
        <v>3691</v>
      </c>
      <c r="C75" s="4425"/>
      <c r="D75" s="4425"/>
    </row>
    <row r="76" spans="1:84">
      <c r="A76" s="8770"/>
      <c r="B76" s="4063" t="s">
        <v>3692</v>
      </c>
      <c r="C76" s="4425"/>
      <c r="D76" s="4425"/>
    </row>
    <row r="77" spans="1:84" ht="22.5">
      <c r="A77" s="8770"/>
      <c r="B77" s="4063" t="s">
        <v>3693</v>
      </c>
      <c r="C77" s="4425"/>
      <c r="D77" s="4425"/>
    </row>
    <row r="78" spans="1:84" ht="22.5">
      <c r="A78" s="8770"/>
      <c r="B78" s="4063" t="s">
        <v>3694</v>
      </c>
      <c r="C78" s="4425"/>
      <c r="D78" s="4425"/>
    </row>
    <row r="79" spans="1:84">
      <c r="A79" s="8770"/>
      <c r="B79" s="4007" t="s">
        <v>3695</v>
      </c>
      <c r="C79" s="4425"/>
      <c r="D79" s="4425"/>
    </row>
    <row r="80" spans="1:84" ht="22.5">
      <c r="A80" s="8770"/>
      <c r="B80" s="4063" t="s">
        <v>3696</v>
      </c>
      <c r="C80" s="4425"/>
      <c r="D80" s="4425"/>
    </row>
    <row r="81" spans="1:4" ht="22.5">
      <c r="A81" s="8770"/>
      <c r="B81" s="4063" t="s">
        <v>3697</v>
      </c>
      <c r="C81" s="4425"/>
      <c r="D81" s="4425"/>
    </row>
    <row r="82" spans="1:4">
      <c r="A82" s="8770"/>
      <c r="B82" s="4007" t="s">
        <v>3698</v>
      </c>
      <c r="C82" s="4425"/>
      <c r="D82" s="4425"/>
    </row>
    <row r="83" spans="1:4" ht="22.5">
      <c r="A83" s="8770"/>
      <c r="B83" s="4063" t="s">
        <v>3699</v>
      </c>
      <c r="C83" s="4425"/>
      <c r="D83" s="4425"/>
    </row>
    <row r="84" spans="1:4">
      <c r="A84" s="8770"/>
      <c r="B84" s="4007" t="s">
        <v>3700</v>
      </c>
      <c r="C84" s="4426"/>
      <c r="D84" s="4426"/>
    </row>
    <row r="85" spans="1:4">
      <c r="A85" s="8770"/>
      <c r="B85" s="4007" t="s">
        <v>3701</v>
      </c>
      <c r="C85" s="4426"/>
      <c r="D85" s="4426"/>
    </row>
    <row r="86" spans="1:4">
      <c r="A86" s="8770"/>
      <c r="B86" s="4007" t="s">
        <v>3702</v>
      </c>
      <c r="C86" s="4426"/>
      <c r="D86" s="4426"/>
    </row>
    <row r="87" spans="1:4">
      <c r="A87" s="8770"/>
      <c r="B87" s="4007" t="s">
        <v>3703</v>
      </c>
      <c r="C87" s="4426"/>
      <c r="D87" s="4426"/>
    </row>
    <row r="88" spans="1:4">
      <c r="A88" s="8770"/>
      <c r="B88" s="4007" t="s">
        <v>3704</v>
      </c>
      <c r="C88" s="4426"/>
      <c r="D88" s="4426"/>
    </row>
    <row r="89" spans="1:4" ht="22.5">
      <c r="A89" s="8770"/>
      <c r="B89" s="4063" t="s">
        <v>3705</v>
      </c>
      <c r="C89" s="4426"/>
      <c r="D89" s="4426"/>
    </row>
    <row r="90" spans="1:4" ht="22.5">
      <c r="A90" s="8770"/>
      <c r="B90" s="4063" t="s">
        <v>3706</v>
      </c>
      <c r="C90" s="4426"/>
      <c r="D90" s="4426"/>
    </row>
    <row r="91" spans="1:4">
      <c r="A91" s="8770"/>
      <c r="B91" s="4007" t="s">
        <v>3707</v>
      </c>
      <c r="C91" s="4426"/>
      <c r="D91" s="4426"/>
    </row>
    <row r="92" spans="1:4">
      <c r="A92" s="8770"/>
      <c r="B92" s="4007" t="s">
        <v>3708</v>
      </c>
      <c r="C92" s="4426"/>
      <c r="D92" s="4426"/>
    </row>
    <row r="93" spans="1:4" ht="22.5">
      <c r="A93" s="8771"/>
      <c r="B93" s="3932" t="s">
        <v>3709</v>
      </c>
      <c r="C93" s="4427"/>
      <c r="D93" s="4427"/>
    </row>
    <row r="94" spans="1:4">
      <c r="A94" s="9235" t="s">
        <v>1270</v>
      </c>
      <c r="B94" s="4423" t="s">
        <v>3710</v>
      </c>
      <c r="C94" s="4428"/>
      <c r="D94" s="4428"/>
    </row>
    <row r="95" spans="1:4">
      <c r="A95" s="7847"/>
      <c r="B95" s="4063" t="s">
        <v>3711</v>
      </c>
      <c r="C95" s="4425"/>
      <c r="D95" s="4425"/>
    </row>
    <row r="96" spans="1:4">
      <c r="A96" s="7847"/>
      <c r="B96" s="4063" t="s">
        <v>3712</v>
      </c>
      <c r="C96" s="4426"/>
      <c r="D96" s="4426"/>
    </row>
    <row r="97" spans="1:4">
      <c r="A97" s="7847"/>
      <c r="B97" s="4063" t="s">
        <v>3713</v>
      </c>
      <c r="C97" s="4426"/>
      <c r="D97" s="4426"/>
    </row>
    <row r="98" spans="1:4" ht="22.5">
      <c r="A98" s="7847"/>
      <c r="B98" s="4063" t="s">
        <v>3714</v>
      </c>
      <c r="C98" s="4429"/>
      <c r="D98" s="4429"/>
    </row>
    <row r="99" spans="1:4">
      <c r="A99" s="7847"/>
      <c r="B99" s="4063" t="s">
        <v>3715</v>
      </c>
      <c r="C99" s="4430"/>
      <c r="D99" s="4431"/>
    </row>
    <row r="100" spans="1:4">
      <c r="A100" s="7847"/>
      <c r="B100" s="4063" t="s">
        <v>3716</v>
      </c>
      <c r="C100" s="4430"/>
      <c r="D100" s="4431"/>
    </row>
    <row r="101" spans="1:4">
      <c r="A101" s="7847"/>
      <c r="B101" s="4063" t="s">
        <v>3717</v>
      </c>
      <c r="C101" s="4430"/>
      <c r="D101" s="4431"/>
    </row>
    <row r="102" spans="1:4">
      <c r="A102" s="7847"/>
      <c r="B102" s="4063" t="s">
        <v>3718</v>
      </c>
      <c r="C102" s="4430"/>
      <c r="D102" s="4431"/>
    </row>
    <row r="103" spans="1:4">
      <c r="A103" s="7847"/>
      <c r="B103" s="4063" t="s">
        <v>3719</v>
      </c>
      <c r="C103" s="4430"/>
      <c r="D103" s="4431"/>
    </row>
    <row r="104" spans="1:4">
      <c r="A104" s="7847"/>
      <c r="B104" s="4063" t="s">
        <v>3720</v>
      </c>
      <c r="C104" s="4430"/>
      <c r="D104" s="4431"/>
    </row>
    <row r="105" spans="1:4" ht="22.5">
      <c r="A105" s="7847"/>
      <c r="B105" s="4063" t="s">
        <v>3721</v>
      </c>
      <c r="C105" s="4430"/>
      <c r="D105" s="4431"/>
    </row>
    <row r="106" spans="1:4">
      <c r="A106" s="7847"/>
      <c r="B106" s="3721" t="s">
        <v>3722</v>
      </c>
      <c r="C106" s="4430"/>
      <c r="D106" s="4431"/>
    </row>
    <row r="107" spans="1:4">
      <c r="A107" s="9236"/>
      <c r="B107" s="3932" t="s">
        <v>3723</v>
      </c>
      <c r="C107" s="4432"/>
      <c r="D107" s="4433"/>
    </row>
    <row r="108" spans="1:4" ht="18" customHeight="1">
      <c r="A108" s="4291" t="s">
        <v>3724</v>
      </c>
      <c r="B108" s="7"/>
      <c r="C108" s="3"/>
      <c r="D108" s="7"/>
    </row>
    <row r="109" spans="1:4">
      <c r="A109" s="9229" t="s">
        <v>289</v>
      </c>
      <c r="B109" s="9229" t="s">
        <v>77</v>
      </c>
      <c r="C109" s="9214" t="s">
        <v>3725</v>
      </c>
      <c r="D109" s="9216"/>
    </row>
    <row r="110" spans="1:4">
      <c r="A110" s="8462"/>
      <c r="B110" s="8462"/>
      <c r="C110" s="4296" t="s">
        <v>58</v>
      </c>
      <c r="D110" s="4295" t="s">
        <v>59</v>
      </c>
    </row>
    <row r="111" spans="1:4" ht="15" customHeight="1">
      <c r="A111" s="4303" t="s">
        <v>3726</v>
      </c>
      <c r="B111" s="4366">
        <f>SUM(C111:D111)</f>
        <v>0</v>
      </c>
      <c r="C111" s="4434"/>
      <c r="D111" s="4435"/>
    </row>
    <row r="112" spans="1:4" ht="15" customHeight="1">
      <c r="A112" s="4436" t="s">
        <v>3727</v>
      </c>
      <c r="B112" s="3916">
        <f>SUM(C112:D112)</f>
        <v>0</v>
      </c>
      <c r="C112" s="4370"/>
      <c r="D112" s="4437"/>
    </row>
    <row r="113" spans="1:2" ht="18" customHeight="1">
      <c r="A113" s="4291" t="s">
        <v>3728</v>
      </c>
      <c r="B113" s="7"/>
    </row>
    <row r="114" spans="1:2" ht="17.25" customHeight="1">
      <c r="A114" s="4438" t="s">
        <v>3729</v>
      </c>
      <c r="B114" s="4438" t="s">
        <v>931</v>
      </c>
    </row>
    <row r="115" spans="1:2">
      <c r="A115" s="4439" t="s">
        <v>3730</v>
      </c>
      <c r="B115" s="4440"/>
    </row>
    <row r="116" spans="1:2">
      <c r="A116" s="1337" t="s">
        <v>3731</v>
      </c>
      <c r="B116" s="4441"/>
    </row>
    <row r="117" spans="1:2">
      <c r="A117" s="1337" t="s">
        <v>3732</v>
      </c>
      <c r="B117" s="4442"/>
    </row>
    <row r="118" spans="1:2">
      <c r="A118" s="1337" t="s">
        <v>3733</v>
      </c>
      <c r="B118" s="4442"/>
    </row>
    <row r="119" spans="1:2">
      <c r="A119" s="1337" t="s">
        <v>3734</v>
      </c>
      <c r="B119" s="4442"/>
    </row>
    <row r="120" spans="1:2">
      <c r="A120" s="1337" t="s">
        <v>3735</v>
      </c>
      <c r="B120" s="4442"/>
    </row>
    <row r="121" spans="1:2">
      <c r="A121" s="1337" t="s">
        <v>3736</v>
      </c>
      <c r="B121" s="4442"/>
    </row>
    <row r="122" spans="1:2">
      <c r="A122" s="1337" t="s">
        <v>3737</v>
      </c>
      <c r="B122" s="4442"/>
    </row>
    <row r="123" spans="1:2">
      <c r="A123" s="1337" t="s">
        <v>3738</v>
      </c>
      <c r="B123" s="4442"/>
    </row>
    <row r="124" spans="1:2">
      <c r="A124" s="1337" t="s">
        <v>3739</v>
      </c>
      <c r="B124" s="4442"/>
    </row>
    <row r="125" spans="1:2">
      <c r="A125" s="1337" t="s">
        <v>3740</v>
      </c>
      <c r="B125" s="4442"/>
    </row>
    <row r="126" spans="1:2">
      <c r="A126" s="1337" t="s">
        <v>3741</v>
      </c>
      <c r="B126" s="4442"/>
    </row>
    <row r="127" spans="1:2">
      <c r="A127" s="1337" t="s">
        <v>3742</v>
      </c>
      <c r="B127" s="4442"/>
    </row>
    <row r="128" spans="1:2">
      <c r="A128" s="1337" t="s">
        <v>3743</v>
      </c>
      <c r="B128" s="4442"/>
    </row>
    <row r="129" spans="1:7">
      <c r="A129" s="1337" t="s">
        <v>3744</v>
      </c>
      <c r="B129" s="4442"/>
    </row>
    <row r="130" spans="1:7">
      <c r="A130" s="1337" t="s">
        <v>3745</v>
      </c>
      <c r="B130" s="4442"/>
    </row>
    <row r="131" spans="1:7">
      <c r="A131" s="4191" t="s">
        <v>3746</v>
      </c>
      <c r="B131" s="4443"/>
    </row>
    <row r="132" spans="1:7">
      <c r="A132" s="4444" t="s">
        <v>77</v>
      </c>
      <c r="B132" s="4445">
        <f>SUM(B115:B131)</f>
        <v>0</v>
      </c>
    </row>
    <row r="133" spans="1:7" ht="18" customHeight="1">
      <c r="A133" s="4291" t="s">
        <v>3747</v>
      </c>
      <c r="B133" s="7"/>
      <c r="C133" s="3"/>
      <c r="D133" s="7"/>
      <c r="E133" s="7"/>
    </row>
    <row r="134" spans="1:7" ht="27.75" customHeight="1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>
      <c r="A144" s="4291" t="s">
        <v>3763</v>
      </c>
      <c r="B144" s="7"/>
      <c r="C144" s="3"/>
      <c r="D144" s="7"/>
    </row>
    <row r="145" spans="1:13" ht="21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>
      <c r="A146" s="4289" t="s">
        <v>3767</v>
      </c>
      <c r="B146" s="4440"/>
      <c r="C146" s="4374"/>
      <c r="D146" s="4414"/>
    </row>
    <row r="147" spans="1:13">
      <c r="A147" s="1235" t="s">
        <v>3768</v>
      </c>
      <c r="B147" s="4442"/>
      <c r="C147" s="4349"/>
      <c r="D147" s="4338"/>
    </row>
    <row r="148" spans="1:13">
      <c r="A148" s="1235" t="s">
        <v>3769</v>
      </c>
      <c r="B148" s="4442"/>
      <c r="C148" s="4461"/>
      <c r="D148" s="4462"/>
    </row>
    <row r="149" spans="1:13">
      <c r="A149" s="1235" t="s">
        <v>3770</v>
      </c>
      <c r="B149" s="4442"/>
      <c r="C149" s="4461"/>
      <c r="D149" s="4462"/>
    </row>
    <row r="150" spans="1:13">
      <c r="A150" s="1235" t="s">
        <v>3771</v>
      </c>
      <c r="B150" s="4442"/>
      <c r="C150" s="4349"/>
      <c r="D150" s="4338"/>
    </row>
    <row r="151" spans="1:13">
      <c r="A151" s="3121" t="s">
        <v>3772</v>
      </c>
      <c r="B151" s="4467"/>
      <c r="C151" s="4370"/>
      <c r="D151" s="4437"/>
    </row>
    <row r="152" spans="1:13" ht="18" customHeight="1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Maipú (13119)</v>
      </c>
    </row>
    <row r="3" spans="1:4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229" t="s">
        <v>3883</v>
      </c>
      <c r="B131" s="9253" t="s">
        <v>3627</v>
      </c>
      <c r="C131" s="9258"/>
      <c r="D131" s="9254"/>
    </row>
    <row r="132" spans="1:21" s="8" customFormat="1" ht="15" customHeight="1">
      <c r="A132" s="8461"/>
      <c r="B132" s="4447" t="s">
        <v>3653</v>
      </c>
      <c r="C132" s="9240" t="s">
        <v>1636</v>
      </c>
      <c r="D132" s="9240"/>
    </row>
    <row r="133" spans="1:21" s="8" customFormat="1" ht="24" customHeight="1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>
      <c r="A134" s="4576" t="s">
        <v>3884</v>
      </c>
      <c r="B134" s="4577"/>
      <c r="C134" s="4578"/>
      <c r="D134" s="4579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Maipú (13119)</v>
      </c>
    </row>
    <row r="3" spans="1:17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2" customFormat="1" ht="18" customHeight="1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>
      <c r="A69" s="4165" t="s">
        <v>98</v>
      </c>
      <c r="B69" s="1935"/>
      <c r="C69" s="755"/>
      <c r="D69" s="1432"/>
      <c r="E69" s="755"/>
      <c r="F69" s="36"/>
      <c r="G69" s="4546"/>
    </row>
    <row r="70" spans="1:9">
      <c r="A70" s="1121" t="s">
        <v>3933</v>
      </c>
      <c r="B70" s="1172"/>
      <c r="C70" s="886"/>
      <c r="D70" s="3789"/>
      <c r="E70" s="886"/>
      <c r="F70" s="3895"/>
      <c r="G70" s="1220"/>
    </row>
    <row r="71" spans="1:9">
      <c r="A71" s="1121" t="s">
        <v>3934</v>
      </c>
      <c r="B71" s="1172"/>
      <c r="C71" s="886"/>
      <c r="D71" s="3789"/>
      <c r="E71" s="886"/>
      <c r="F71" s="3895"/>
      <c r="G71" s="1220"/>
    </row>
    <row r="72" spans="1:9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>
      <c r="A83" s="9256"/>
      <c r="B83" s="9268"/>
      <c r="C83" s="8366"/>
      <c r="D83" s="9289"/>
      <c r="E83" s="9290"/>
    </row>
    <row r="84" spans="1:7" ht="21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>
      <c r="A85" s="4165" t="s">
        <v>1196</v>
      </c>
      <c r="B85" s="4245">
        <f>SUM(C85:E85)</f>
        <v>0</v>
      </c>
      <c r="C85" s="1432"/>
      <c r="D85" s="755"/>
      <c r="E85" s="4546"/>
    </row>
    <row r="86" spans="1:7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>
      <c r="A87" s="4634" t="s">
        <v>3947</v>
      </c>
      <c r="B87" s="4635"/>
      <c r="C87" s="4636"/>
      <c r="D87" s="4636"/>
      <c r="E87" s="4636"/>
      <c r="F87" s="4637"/>
    </row>
    <row r="88" spans="1:7" ht="24.75" customHeight="1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>
      <c r="A89" s="9256"/>
      <c r="B89" s="9301"/>
      <c r="C89" s="9253" t="s">
        <v>2466</v>
      </c>
      <c r="D89" s="9267"/>
      <c r="E89" s="9289"/>
      <c r="F89" s="9290"/>
    </row>
    <row r="90" spans="1:7" ht="21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>
      <c r="A94" s="9255" t="s">
        <v>3955</v>
      </c>
      <c r="B94" s="7252" t="s">
        <v>77</v>
      </c>
      <c r="C94" s="9262" t="s">
        <v>3956</v>
      </c>
      <c r="D94" s="9268"/>
    </row>
    <row r="95" spans="1:7">
      <c r="A95" s="9256"/>
      <c r="B95" s="7675"/>
      <c r="C95" s="9253" t="s">
        <v>2466</v>
      </c>
      <c r="D95" s="9254"/>
    </row>
    <row r="96" spans="1:7">
      <c r="A96" s="9257"/>
      <c r="B96" s="7253"/>
      <c r="C96" s="4496" t="s">
        <v>58</v>
      </c>
      <c r="D96" s="4468" t="s">
        <v>59</v>
      </c>
    </row>
    <row r="97" spans="1:9" ht="14.25" customHeight="1">
      <c r="A97" s="4165" t="s">
        <v>3957</v>
      </c>
      <c r="B97" s="4234">
        <f>SUM(C97:D97)</f>
        <v>0</v>
      </c>
      <c r="C97" s="4236"/>
      <c r="D97" s="2337"/>
    </row>
    <row r="98" spans="1:9" ht="14.25" customHeight="1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>
      <c r="A100" s="9255" t="s">
        <v>3960</v>
      </c>
      <c r="B100" s="9240" t="s">
        <v>3961</v>
      </c>
      <c r="C100" s="9240"/>
      <c r="D100" s="9240"/>
      <c r="E100" s="9240"/>
    </row>
    <row r="101" spans="1:9">
      <c r="A101" s="9256"/>
      <c r="B101" s="9253" t="s">
        <v>3894</v>
      </c>
      <c r="C101" s="9254"/>
      <c r="D101" s="9253" t="s">
        <v>2466</v>
      </c>
      <c r="E101" s="9254"/>
    </row>
    <row r="102" spans="1:9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>
      <c r="A104" s="4165" t="s">
        <v>3962</v>
      </c>
      <c r="B104" s="4235"/>
      <c r="C104" s="4237"/>
      <c r="D104" s="4235"/>
      <c r="E104" s="4237"/>
    </row>
    <row r="105" spans="1:9">
      <c r="A105" s="1144" t="s">
        <v>3963</v>
      </c>
      <c r="B105" s="1172"/>
      <c r="C105" s="3788"/>
      <c r="D105" s="1172"/>
      <c r="E105" s="3788"/>
    </row>
    <row r="106" spans="1:9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>
      <c r="A107" s="4618" t="s">
        <v>3964</v>
      </c>
      <c r="B107" s="525"/>
      <c r="C107" s="525"/>
      <c r="D107" s="525"/>
      <c r="E107" s="525"/>
      <c r="F107" s="7"/>
      <c r="G107" s="7"/>
    </row>
    <row r="108" spans="1:9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Maipú (13119)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Maipú (13119)</v>
      </c>
    </row>
    <row r="3" spans="1:94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512" t="str">
        <f>CONCATENATE("AÑO: ",NOMBRE!B7)</f>
        <v>AÑO: 2026</v>
      </c>
    </row>
    <row r="6" spans="1:94" ht="18" customHeight="1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>
      <c r="A8" s="9437" t="s">
        <v>4072</v>
      </c>
      <c r="B8" s="9384"/>
      <c r="C8" s="9384"/>
    </row>
    <row r="9" spans="1:94" s="110" customFormat="1" ht="15" customHeight="1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>
      <c r="A184" s="120" t="s">
        <v>4184</v>
      </c>
    </row>
    <row r="185" spans="1:20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>
      <c r="A190" s="9373" t="s">
        <v>4196</v>
      </c>
      <c r="B190" s="9373"/>
      <c r="C190" s="9373"/>
    </row>
    <row r="191" spans="1:20" ht="15" customHeight="1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>
      <c r="A212" s="9373" t="s">
        <v>4228</v>
      </c>
      <c r="B212" s="9373"/>
      <c r="C212" s="9373"/>
      <c r="D212" s="9373"/>
    </row>
    <row r="213" spans="1:7">
      <c r="A213" s="9229" t="s">
        <v>4229</v>
      </c>
      <c r="B213" s="9253" t="s">
        <v>3650</v>
      </c>
      <c r="C213" s="9258"/>
      <c r="D213" s="9254"/>
    </row>
    <row r="214" spans="1:7">
      <c r="A214" s="8461"/>
      <c r="B214" s="4447" t="s">
        <v>3653</v>
      </c>
      <c r="C214" s="9262" t="s">
        <v>1636</v>
      </c>
      <c r="D214" s="9268"/>
    </row>
    <row r="215" spans="1:7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>
      <c r="A216" s="4958" t="s">
        <v>3884</v>
      </c>
      <c r="B216" s="4959"/>
      <c r="C216" s="4791"/>
      <c r="D216" s="4960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Maipú (13119)</v>
      </c>
    </row>
    <row r="3" spans="1:9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>
      <c r="A54" s="9361"/>
      <c r="B54" s="4975" t="s">
        <v>4284</v>
      </c>
      <c r="C54" s="4976"/>
      <c r="D54" s="4977"/>
      <c r="J54" s="132"/>
    </row>
    <row r="55" spans="1:93" ht="15" customHeight="1">
      <c r="A55" s="9361"/>
      <c r="B55" s="4978" t="s">
        <v>4285</v>
      </c>
      <c r="C55" s="4979"/>
      <c r="D55" s="4980"/>
      <c r="J55" s="132"/>
    </row>
    <row r="56" spans="1:93" ht="15" customHeight="1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ht="14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ht="14.25">
      <c r="A61" s="8577"/>
      <c r="B61" s="4978" t="s">
        <v>4294</v>
      </c>
      <c r="C61" s="4990"/>
      <c r="D61" s="4991"/>
      <c r="E61" s="4992"/>
      <c r="F61" s="4980"/>
    </row>
    <row r="62" spans="1:93" s="134" customFormat="1" ht="14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ht="14.25">
      <c r="A63" s="8577"/>
      <c r="B63" s="4978" t="s">
        <v>4294</v>
      </c>
      <c r="C63" s="4990"/>
      <c r="D63" s="4991"/>
      <c r="E63" s="4995"/>
      <c r="F63" s="4996"/>
    </row>
    <row r="64" spans="1:93" s="134" customFormat="1" ht="14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ht="14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ht="14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ht="14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ht="14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ht="14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ht="14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3"/>
    </row>
    <row r="2" spans="1:87" s="329" customFormat="1">
      <c r="A2" s="25" t="str">
        <f>CONCATENATE("COMUNA: ",NOMBRE!B2, " (",NOMBRE!C2,NOMBRE!D2,NOMBRE!E2,NOMBRE!F2,NOMBRE!G2,")")</f>
        <v>COMUNA: Maipú (13119)</v>
      </c>
      <c r="B2" s="453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Centro de Salud Familiar Dr. Carlos Godoy (111380)</v>
      </c>
      <c r="B3" s="453"/>
    </row>
    <row r="4" spans="1:87" s="329" customFormat="1">
      <c r="A4" s="25" t="str">
        <f>CONCATENATE("MES: ",NOMBRE!B6, " (",NOMBRE!C6,NOMBRE!D6,")")</f>
        <v>MES: MARZO (03)</v>
      </c>
      <c r="B4" s="453"/>
    </row>
    <row r="5" spans="1:87" s="329" customFormat="1">
      <c r="A5" s="453" t="str">
        <f>CONCATENATE("AÑO: ",NOMBRE!B7)</f>
        <v>AÑO: 2026</v>
      </c>
      <c r="B5" s="453"/>
    </row>
    <row r="6" spans="1:87" s="329" customFormat="1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/>
    <row r="8" spans="1:87" s="329" customFormat="1" ht="17.100000000000001" customHeight="1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tabSelected="1" workbookViewId="0">
      <selection activeCell="J11" sqref="J11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69" t="s">
        <v>4377</v>
      </c>
      <c r="D1" s="9570"/>
      <c r="E1" s="9571"/>
    </row>
    <row r="2" spans="3:5" ht="42.75" customHeight="1">
      <c r="C2" s="697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  <c r="D2" s="71"/>
      <c r="E2" s="5143"/>
    </row>
    <row r="3" spans="3:5" ht="34.5" customHeight="1">
      <c r="C3" s="5144" t="s">
        <v>4378</v>
      </c>
      <c r="D3" s="5144" t="s">
        <v>4379</v>
      </c>
      <c r="E3" s="5145" t="s">
        <v>4380</v>
      </c>
    </row>
    <row r="4" spans="3:5" ht="22.5" customHeight="1">
      <c r="C4" s="5146" t="s">
        <v>4381</v>
      </c>
      <c r="D4" s="5147">
        <f>NOMBRE!A32</f>
        <v>0</v>
      </c>
      <c r="E4" s="5143"/>
    </row>
    <row r="5" spans="3:5" ht="22.5" customHeight="1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>
      <c r="C7" s="5146" t="s">
        <v>4384</v>
      </c>
      <c r="D7" s="5150">
        <f>'A03'!B278</f>
        <v>0</v>
      </c>
      <c r="E7" s="5149" t="str">
        <f>IF('A03'!A278=0,"SIN DATOS","")</f>
        <v>SIN DATOS</v>
      </c>
    </row>
    <row r="8" spans="3:5" ht="22.5" customHeight="1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72" t="s">
        <v>4409</v>
      </c>
      <c r="B1" s="9573"/>
      <c r="C1" s="9573"/>
      <c r="D1" s="9573"/>
      <c r="E1" s="9573"/>
      <c r="F1" s="9574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Centro de Salud Familiar Dr. Carlos Godoy - 111380 
   / MES:  MARZO  / AÑO:  2026</v>
      </c>
    </row>
    <row r="5" spans="1:6" ht="58.5" customHeight="1">
      <c r="B5" s="5156" t="s">
        <v>4410</v>
      </c>
      <c r="E5" s="5156"/>
    </row>
    <row r="7" spans="1:6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>
      <c r="B8" s="9578"/>
      <c r="C8" s="9579"/>
      <c r="D8" s="9579"/>
      <c r="E8" s="9580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Alvaro Rodrigo Palma Riquelme</cp:lastModifiedBy>
  <cp:revision/>
  <dcterms:created xsi:type="dcterms:W3CDTF">2023-04-14T14:34:58Z</dcterms:created>
  <dcterms:modified xsi:type="dcterms:W3CDTF">2026-04-02T16:02:30Z</dcterms:modified>
  <cp:category/>
  <cp:contentStatus/>
</cp:coreProperties>
</file>