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COSF/Dr. Daza/"/>
    </mc:Choice>
  </mc:AlternateContent>
  <xr:revisionPtr revIDLastSave="1" documentId="13_ncr:1_{6F64062D-C2D1-4548-866D-E113F91498DF}" xr6:coauthVersionLast="47" xr6:coauthVersionMax="47" xr10:uidLastSave="{C2D31138-80DF-4591-92B0-35718BA6A495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AY12" i="13" s="1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09" i="13" l="1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4" i="34" l="1"/>
  <c r="C253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<sst xmlns="http://schemas.openxmlformats.org/spreadsheetml/2006/main" count="15279" uniqueCount="4450">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</sst>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686" xfId="0" applyNumberFormat="1" applyFont="1" applyBorder="1" applyAlignment="1">
      <alignment horizontal="center" vertical="center" wrapText="1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4" fillId="0" borderId="433" xfId="39" applyNumberFormat="1" applyFont="1" applyBorder="1" applyAlignment="1" applyProtection="1">
      <alignment horizontal="left" wrapText="1"/>
    </xf>
    <xf numFmtId="1" fontId="14" fillId="0" borderId="472" xfId="39" applyNumberFormat="1" applyFont="1" applyBorder="1" applyAlignment="1" applyProtection="1">
      <alignment horizontal="left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3" borderId="439" xfId="0" applyNumberFormat="1" applyFont="1" applyFill="1" applyBorder="1" applyAlignment="1">
      <alignment horizontal="left"/>
    </xf>
    <xf numFmtId="1" fontId="14" fillId="3" borderId="472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281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14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0" fontId="5" fillId="0" borderId="515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522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1385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1354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85" xfId="0" applyNumberFormat="1" applyFont="1" applyBorder="1"/>
    <xf numFmtId="1" fontId="3" fillId="0" borderId="717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281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0" fontId="3" fillId="0" borderId="683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18" xfId="0" applyNumberFormat="1" applyFont="1" applyBorder="1" applyAlignment="1">
      <alignment horizontal="center"/>
    </xf>
    <xf numFmtId="1" fontId="2" fillId="0" borderId="730" xfId="0" applyNumberFormat="1" applyFont="1" applyBorder="1"/>
    <xf numFmtId="1" fontId="2" fillId="0" borderId="729" xfId="0" applyNumberFormat="1" applyFont="1" applyBorder="1"/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horizontal="center" vertical="center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9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6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94" xfId="0" applyNumberFormat="1" applyFont="1" applyBorder="1" applyAlignment="1">
      <alignment horizontal="center" vertical="center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0" borderId="88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26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92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355" xfId="0" applyNumberFormat="1" applyFont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2" fillId="3" borderId="866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1" fontId="2" fillId="3" borderId="783" xfId="0" applyNumberFormat="1" applyFont="1" applyFill="1" applyBorder="1" applyAlignment="1">
      <alignment horizontal="left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2" fillId="0" borderId="783" xfId="0" applyFont="1" applyBorder="1" applyAlignment="1">
      <alignment horizontal="left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2" fillId="3" borderId="865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4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3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/>
    </xf>
    <xf numFmtId="1" fontId="3" fillId="0" borderId="1092" xfId="0" applyNumberFormat="1" applyFont="1" applyBorder="1" applyAlignment="1">
      <alignment horizontal="center" vertical="center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3" fillId="0" borderId="1426" xfId="0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9" xfId="0" applyNumberFormat="1" applyFont="1" applyFill="1" applyBorder="1" applyAlignment="1">
      <alignment horizontal="center" vertical="center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0" borderId="1021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49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335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center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1107" xfId="0" applyNumberFormat="1" applyFont="1" applyBorder="1" applyAlignment="1">
      <alignment horizontal="left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14" fillId="3" borderId="783" xfId="0" applyNumberFormat="1" applyFont="1" applyFill="1" applyBorder="1" applyAlignment="1">
      <alignment horizontal="left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14" fillId="0" borderId="1014" xfId="0" applyFont="1" applyBorder="1" applyAlignment="1">
      <alignment horizontal="left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02" xfId="0" applyFont="1" applyBorder="1" applyAlignment="1">
      <alignment horizontal="left" vertical="center"/>
    </xf>
    <xf numFmtId="0" fontId="5" fillId="0" borderId="102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032" xfId="0" applyNumberFormat="1" applyFont="1" applyBorder="1" applyAlignment="1">
      <alignment horizontal="center" vertical="center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175" xfId="0" applyFont="1" applyBorder="1" applyAlignment="1">
      <alignment horizontal="center" vertical="center" wrapText="1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8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31" xfId="0" applyNumberFormat="1" applyFont="1" applyBorder="1" applyAlignment="1">
      <alignment horizontal="center" vertical="center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1232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0" fontId="2" fillId="0" borderId="1240" xfId="0" applyFont="1" applyBorder="1" applyAlignment="1">
      <alignment horizontal="left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38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195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0" fontId="2" fillId="0" borderId="1288" xfId="0" applyFont="1" applyBorder="1" applyAlignment="1">
      <alignment horizontal="left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195" xfId="20" applyFont="1" applyBorder="1" applyAlignment="1">
      <alignment horizontal="left" vertical="center" wrapText="1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60" xfId="0" applyNumberFormat="1" applyFont="1" applyBorder="1" applyAlignment="1">
      <alignment horizontal="center" vertical="center"/>
    </xf>
    <xf numFmtId="0" fontId="2" fillId="0" borderId="1240" xfId="20" applyFont="1" applyBorder="1" applyAlignment="1">
      <alignment horizontal="left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0" fontId="2" fillId="0" borderId="850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0" fontId="2" fillId="0" borderId="123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290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5" borderId="1223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23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89" xfId="0" applyFont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C9" sqref="C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48" t="s">
        <v>0</v>
      </c>
      <c r="B1" s="7249"/>
      <c r="C1" s="7250" t="s">
        <v>1</v>
      </c>
      <c r="D1" s="7251"/>
      <c r="E1" s="7251"/>
      <c r="F1" s="7251"/>
      <c r="G1" s="7251"/>
      <c r="H1" s="7252"/>
    </row>
    <row r="2" spans="1:24" ht="21.75" customHeight="1" x14ac:dyDescent="0.2">
      <c r="A2" s="1435" t="s">
        <v>2</v>
      </c>
      <c r="B2" s="1436"/>
      <c r="C2" s="1437"/>
      <c r="D2" s="1438"/>
      <c r="E2" s="1438"/>
      <c r="F2" s="1438"/>
      <c r="G2" s="1439"/>
      <c r="H2" s="1440"/>
      <c r="I2" s="91" t="str">
        <f>IF(OR(C2="",D2="",E2="",F2="",G2=""),"Falta Cód. Com.","")</f>
        <v>Falta Cód. Com.</v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1</v>
      </c>
    </row>
    <row r="3" spans="1:24" ht="21.75" customHeight="1" x14ac:dyDescent="0.2">
      <c r="A3" s="1441" t="s">
        <v>3</v>
      </c>
      <c r="B3" s="1442"/>
      <c r="C3" s="1437"/>
      <c r="D3" s="1438"/>
      <c r="E3" s="1438"/>
      <c r="F3" s="1438"/>
      <c r="G3" s="1438"/>
      <c r="H3" s="1439"/>
      <c r="I3" s="744" t="str">
        <f>IF(OR(C3="",D3="",E3="",F3="",G3="",H3=""),"Falta Cód. Est.","")</f>
        <v>Falta Cód. Est.</v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1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11</v>
      </c>
      <c r="C6" s="5530" t="str">
        <f>IF(X10&lt;&gt;"",IF(LEN(X10)&lt;2,"0",LEFT(X10,1)),"")</f>
        <v>0</v>
      </c>
      <c r="D6" s="5531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253" t="s">
        <v>4449</v>
      </c>
      <c r="B9" s="7254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1449" t="s">
        <v>6</v>
      </c>
      <c r="B11" s="1450"/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/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255" t="s">
        <v>13</v>
      </c>
      <c r="B15" s="7256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245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246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247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%7B%22EstablecimientoCodigo%22%3A%22122100%22%7D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2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zoomScaleNormal="100" workbookViewId="0"/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 ()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11" x14ac:dyDescent="0.25">
      <c r="A4" s="5551" t="str">
        <f>CONCATENATE("MES: ",NOMBRE!B6, " (",NOMBRE!C6,NOMBRE!D6,")")</f>
        <v>MES: MARZO (03)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356" t="s">
        <v>24</v>
      </c>
      <c r="B6" s="7356"/>
      <c r="C6" s="7356"/>
      <c r="D6" s="7356"/>
      <c r="E6" s="7356"/>
      <c r="F6" s="7356"/>
      <c r="G6" s="7356"/>
      <c r="H6" s="7356"/>
      <c r="I6" s="7356"/>
      <c r="J6" s="7356"/>
      <c r="K6" s="7356"/>
      <c r="L6" s="7356"/>
      <c r="M6" s="7356"/>
      <c r="N6" s="7356"/>
      <c r="O6" s="7356"/>
      <c r="P6" s="7356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282" t="s">
        <v>25</v>
      </c>
      <c r="B8" s="7282"/>
      <c r="C8" s="7282"/>
      <c r="D8" s="7282"/>
      <c r="E8" s="7282"/>
      <c r="F8" s="7282"/>
      <c r="G8" s="7282"/>
      <c r="H8" s="7282"/>
      <c r="I8" s="7282"/>
      <c r="J8" s="7282"/>
      <c r="K8" s="7282"/>
      <c r="L8" s="7282"/>
      <c r="M8" s="7282"/>
      <c r="N8" s="7282"/>
      <c r="O8" s="7282"/>
      <c r="P8" s="7282"/>
      <c r="Q8" s="7282"/>
      <c r="R8" s="7282"/>
      <c r="S8" s="7282"/>
      <c r="T8" s="7282"/>
      <c r="U8" s="7282"/>
      <c r="V8" s="7282"/>
      <c r="W8" s="7282"/>
      <c r="X8" s="7282"/>
      <c r="Y8" s="7282"/>
      <c r="Z8" s="7358"/>
      <c r="AA8" s="7358"/>
      <c r="AB8" s="7282"/>
      <c r="AC8" s="7282"/>
      <c r="AD8" s="7282"/>
      <c r="AE8" s="7282"/>
      <c r="AF8" s="7282"/>
      <c r="AG8" s="7282"/>
      <c r="AH8" s="7282"/>
    </row>
    <row r="9" spans="1:111" ht="15" customHeight="1" x14ac:dyDescent="0.25">
      <c r="A9" s="7313" t="s">
        <v>26</v>
      </c>
      <c r="B9" s="7313" t="s">
        <v>27</v>
      </c>
      <c r="C9" s="7290" t="s">
        <v>28</v>
      </c>
      <c r="D9" s="7340" t="s">
        <v>29</v>
      </c>
      <c r="E9" s="7344"/>
      <c r="F9" s="7344"/>
      <c r="G9" s="7344"/>
      <c r="H9" s="7344"/>
      <c r="I9" s="7344"/>
      <c r="J9" s="7344"/>
      <c r="K9" s="7344"/>
      <c r="L9" s="7344"/>
      <c r="M9" s="7344"/>
      <c r="N9" s="7344"/>
      <c r="O9" s="7344"/>
      <c r="P9" s="7344"/>
      <c r="Q9" s="7344"/>
      <c r="R9" s="7344"/>
      <c r="S9" s="7344"/>
      <c r="T9" s="7345"/>
      <c r="U9" s="7344" t="s">
        <v>30</v>
      </c>
      <c r="V9" s="7345"/>
      <c r="W9" s="7366" t="s">
        <v>31</v>
      </c>
      <c r="X9" s="7348" t="s">
        <v>32</v>
      </c>
      <c r="Y9" s="7350" t="s">
        <v>33</v>
      </c>
      <c r="Z9" s="7352" t="s">
        <v>34</v>
      </c>
      <c r="AA9" s="7363" t="s">
        <v>35</v>
      </c>
      <c r="AB9" s="7354" t="s">
        <v>36</v>
      </c>
      <c r="AC9" s="7365" t="s">
        <v>37</v>
      </c>
      <c r="AD9" s="7359" t="s">
        <v>38</v>
      </c>
      <c r="AE9" s="7361" t="s">
        <v>39</v>
      </c>
      <c r="AF9" s="7317"/>
      <c r="AG9" s="7343"/>
      <c r="AH9" s="7290" t="s">
        <v>40</v>
      </c>
    </row>
    <row r="10" spans="1:111" ht="57.75" customHeight="1" x14ac:dyDescent="0.25">
      <c r="A10" s="7315"/>
      <c r="B10" s="7315"/>
      <c r="C10" s="7292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367"/>
      <c r="X10" s="7349"/>
      <c r="Y10" s="7351"/>
      <c r="Z10" s="7353"/>
      <c r="AA10" s="7364"/>
      <c r="AB10" s="7355"/>
      <c r="AC10" s="7292"/>
      <c r="AD10" s="7360"/>
      <c r="AE10" s="5561" t="s">
        <v>60</v>
      </c>
      <c r="AF10" s="1524" t="s">
        <v>61</v>
      </c>
      <c r="AG10" s="5562" t="s">
        <v>62</v>
      </c>
      <c r="AH10" s="7292"/>
    </row>
    <row r="11" spans="1:111" ht="15" customHeight="1" x14ac:dyDescent="0.25">
      <c r="A11" s="7334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362"/>
      <c r="B12" s="1648" t="s">
        <v>65</v>
      </c>
      <c r="C12" s="5580">
        <f t="shared" ref="C12:C21" si="8">SUM(F12:N12)</f>
        <v>0</v>
      </c>
      <c r="D12" s="1622"/>
      <c r="E12" s="5581"/>
      <c r="F12" s="1625"/>
      <c r="G12" s="1625"/>
      <c r="H12" s="1625"/>
      <c r="I12" s="1625"/>
      <c r="J12" s="1625"/>
      <c r="K12" s="1625"/>
      <c r="L12" s="1625"/>
      <c r="M12" s="1625"/>
      <c r="N12" s="1625"/>
      <c r="O12" s="5582"/>
      <c r="P12" s="1623"/>
      <c r="Q12" s="1623"/>
      <c r="R12" s="1623"/>
      <c r="S12" s="1623"/>
      <c r="T12" s="1660"/>
      <c r="U12" s="1627"/>
      <c r="V12" s="1642"/>
      <c r="W12" s="1553"/>
      <c r="X12" s="1623"/>
      <c r="Y12" s="1552"/>
      <c r="Z12" s="5583"/>
      <c r="AA12" s="5584"/>
      <c r="AB12" s="1733"/>
      <c r="AC12" s="5585"/>
      <c r="AD12" s="1520"/>
      <c r="AE12" s="1519"/>
      <c r="AF12" s="961"/>
      <c r="AG12" s="1520"/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334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/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335"/>
      <c r="B14" s="1648" t="s">
        <v>65</v>
      </c>
      <c r="C14" s="5595">
        <f t="shared" si="8"/>
        <v>0</v>
      </c>
      <c r="D14" s="5596"/>
      <c r="E14" s="5597"/>
      <c r="F14" s="5598"/>
      <c r="G14" s="5598"/>
      <c r="H14" s="5598"/>
      <c r="I14" s="5598"/>
      <c r="J14" s="5598"/>
      <c r="K14" s="5598"/>
      <c r="L14" s="5598"/>
      <c r="M14" s="5598"/>
      <c r="N14" s="961"/>
      <c r="O14" s="5599"/>
      <c r="P14" s="1623"/>
      <c r="Q14" s="1623"/>
      <c r="R14" s="1623"/>
      <c r="S14" s="1623"/>
      <c r="T14" s="5600"/>
      <c r="U14" s="5601"/>
      <c r="V14" s="1642"/>
      <c r="W14" s="1553"/>
      <c r="X14" s="1623"/>
      <c r="Y14" s="5602"/>
      <c r="Z14" s="5583"/>
      <c r="AA14" s="5584"/>
      <c r="AB14" s="1733"/>
      <c r="AC14" s="5585"/>
      <c r="AD14" s="1520"/>
      <c r="AE14" s="1519"/>
      <c r="AF14" s="5603"/>
      <c r="AG14" s="1520"/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334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336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334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336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335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335"/>
      <c r="B20" s="1648" t="s">
        <v>65</v>
      </c>
      <c r="C20" s="5595">
        <f t="shared" si="8"/>
        <v>0</v>
      </c>
      <c r="D20" s="5596"/>
      <c r="E20" s="5597"/>
      <c r="F20" s="5598"/>
      <c r="G20" s="5598"/>
      <c r="H20" s="5598"/>
      <c r="I20" s="5598"/>
      <c r="J20" s="5598"/>
      <c r="K20" s="5598"/>
      <c r="L20" s="5598"/>
      <c r="M20" s="5598"/>
      <c r="N20" s="1625"/>
      <c r="O20" s="5599"/>
      <c r="P20" s="1623"/>
      <c r="Q20" s="1623"/>
      <c r="R20" s="1623"/>
      <c r="S20" s="1623"/>
      <c r="T20" s="5600"/>
      <c r="U20" s="5601"/>
      <c r="V20" s="1642"/>
      <c r="W20" s="5607"/>
      <c r="X20" s="5608"/>
      <c r="Y20" s="5602"/>
      <c r="Z20" s="5583"/>
      <c r="AA20" s="5584"/>
      <c r="AB20" s="1733"/>
      <c r="AC20" s="5585"/>
      <c r="AD20" s="1520"/>
      <c r="AE20" s="1519"/>
      <c r="AF20" s="5603"/>
      <c r="AG20" s="1520"/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334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336"/>
      <c r="B22" s="1648" t="s">
        <v>65</v>
      </c>
      <c r="C22" s="5580">
        <f>SUM(F22:N22)</f>
        <v>0</v>
      </c>
      <c r="D22" s="1622"/>
      <c r="E22" s="5581"/>
      <c r="F22" s="961"/>
      <c r="G22" s="961"/>
      <c r="H22" s="961"/>
      <c r="I22" s="961"/>
      <c r="J22" s="961"/>
      <c r="K22" s="961"/>
      <c r="L22" s="961"/>
      <c r="M22" s="961"/>
      <c r="N22" s="961"/>
      <c r="O22" s="5599"/>
      <c r="P22" s="1623"/>
      <c r="Q22" s="1623"/>
      <c r="R22" s="1623"/>
      <c r="S22" s="1623"/>
      <c r="T22" s="1660"/>
      <c r="U22" s="5605"/>
      <c r="V22" s="1642"/>
      <c r="W22" s="1553"/>
      <c r="X22" s="1625"/>
      <c r="Y22" s="5602"/>
      <c r="Z22" s="5583"/>
      <c r="AA22" s="5584"/>
      <c r="AB22" s="1733"/>
      <c r="AC22" s="5585"/>
      <c r="AD22" s="1520"/>
      <c r="AE22" s="1519"/>
      <c r="AF22" s="5603"/>
      <c r="AG22" s="1520"/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335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335"/>
      <c r="B24" s="1648" t="s">
        <v>65</v>
      </c>
      <c r="C24" s="5587">
        <f>SUM(D24)</f>
        <v>0</v>
      </c>
      <c r="D24" s="1083"/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/>
      <c r="V24" s="1642"/>
      <c r="W24" s="5613"/>
      <c r="X24" s="1625"/>
      <c r="Y24" s="5602"/>
      <c r="Z24" s="5614"/>
      <c r="AA24" s="5615"/>
      <c r="AB24" s="1733"/>
      <c r="AC24" s="5585"/>
      <c r="AD24" s="1520"/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334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336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357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357"/>
      <c r="B28" s="1648" t="s">
        <v>65</v>
      </c>
      <c r="C28" s="1737">
        <f>SUM(F28:T28)</f>
        <v>0</v>
      </c>
      <c r="D28" s="1622"/>
      <c r="E28" s="5581"/>
      <c r="F28" s="5598"/>
      <c r="G28" s="5598"/>
      <c r="H28" s="5598"/>
      <c r="I28" s="5598"/>
      <c r="J28" s="5598"/>
      <c r="K28" s="5598"/>
      <c r="L28" s="5598"/>
      <c r="M28" s="5598"/>
      <c r="N28" s="1625"/>
      <c r="O28" s="961"/>
      <c r="P28" s="961"/>
      <c r="Q28" s="5598"/>
      <c r="R28" s="5598"/>
      <c r="S28" s="5598"/>
      <c r="T28" s="5621"/>
      <c r="U28" s="5601"/>
      <c r="V28" s="1642"/>
      <c r="W28" s="5613"/>
      <c r="X28" s="1623"/>
      <c r="Y28" s="1552"/>
      <c r="Z28" s="5622"/>
      <c r="AA28" s="5615"/>
      <c r="AB28" s="1733"/>
      <c r="AC28" s="5585"/>
      <c r="AD28" s="1520"/>
      <c r="AE28" s="1519"/>
      <c r="AF28" s="5603"/>
      <c r="AG28" s="1520"/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334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/>
      <c r="M29" s="5573"/>
      <c r="N29" s="5573"/>
      <c r="O29" s="5573"/>
      <c r="P29" s="5573"/>
      <c r="Q29" s="5346"/>
      <c r="R29" s="5346"/>
      <c r="S29" s="5346"/>
      <c r="T29" s="1658"/>
      <c r="U29" s="1910"/>
      <c r="V29" s="1634"/>
      <c r="W29" s="5610"/>
      <c r="X29" s="955"/>
      <c r="Y29" s="5590"/>
      <c r="Z29" s="5624"/>
      <c r="AA29" s="5625"/>
      <c r="AB29" s="5591"/>
      <c r="AC29" s="5592"/>
      <c r="AD29" s="5593"/>
      <c r="AE29" s="998"/>
      <c r="AF29" s="5594"/>
      <c r="AG29" s="5574"/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336"/>
      <c r="B30" s="1648" t="s">
        <v>65</v>
      </c>
      <c r="C30" s="5626">
        <f>SUM(L30:P30)</f>
        <v>0</v>
      </c>
      <c r="D30" s="1622"/>
      <c r="E30" s="5581"/>
      <c r="F30" s="5627"/>
      <c r="G30" s="5627"/>
      <c r="H30" s="5627"/>
      <c r="I30" s="5627"/>
      <c r="J30" s="5627"/>
      <c r="K30" s="5627"/>
      <c r="L30" s="961"/>
      <c r="M30" s="1625"/>
      <c r="N30" s="1625"/>
      <c r="O30" s="961"/>
      <c r="P30" s="961"/>
      <c r="Q30" s="5627"/>
      <c r="R30" s="5627"/>
      <c r="S30" s="5627"/>
      <c r="T30" s="5628"/>
      <c r="U30" s="5581"/>
      <c r="V30" s="1642"/>
      <c r="W30" s="5613"/>
      <c r="X30" s="1623"/>
      <c r="Y30" s="5602"/>
      <c r="Z30" s="5629"/>
      <c r="AA30" s="5630"/>
      <c r="AB30" s="1733"/>
      <c r="AC30" s="5585"/>
      <c r="AD30" s="1520"/>
      <c r="AE30" s="1519"/>
      <c r="AF30" s="5603"/>
      <c r="AG30" s="1520"/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335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336"/>
      <c r="B32" s="1648" t="s">
        <v>65</v>
      </c>
      <c r="C32" s="1648">
        <f>SUM(F32:T32)</f>
        <v>0</v>
      </c>
      <c r="D32" s="1622"/>
      <c r="E32" s="5581"/>
      <c r="F32" s="1625"/>
      <c r="G32" s="1625"/>
      <c r="H32" s="1625"/>
      <c r="I32" s="1625"/>
      <c r="J32" s="1625"/>
      <c r="K32" s="1625"/>
      <c r="L32" s="1625"/>
      <c r="M32" s="1625"/>
      <c r="N32" s="961"/>
      <c r="O32" s="961"/>
      <c r="P32" s="961"/>
      <c r="Q32" s="1625"/>
      <c r="R32" s="1625"/>
      <c r="S32" s="1625"/>
      <c r="T32" s="1626"/>
      <c r="U32" s="1627"/>
      <c r="V32" s="1642"/>
      <c r="W32" s="1553"/>
      <c r="X32" s="1623"/>
      <c r="Y32" s="1552"/>
      <c r="Z32" s="5632"/>
      <c r="AA32" s="5584"/>
      <c r="AB32" s="1733"/>
      <c r="AC32" s="5585"/>
      <c r="AD32" s="1520"/>
      <c r="AE32" s="1519"/>
      <c r="AF32" s="1625"/>
      <c r="AG32" s="1520"/>
      <c r="AH32" s="1649"/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81" t="s">
        <v>76</v>
      </c>
      <c r="B33" s="7281"/>
      <c r="C33" s="7281"/>
      <c r="D33" s="7281"/>
      <c r="E33" s="7281"/>
      <c r="F33" s="7281"/>
      <c r="G33" s="7281"/>
      <c r="H33" s="7281"/>
      <c r="I33" s="7281"/>
      <c r="J33" s="7281"/>
      <c r="K33" s="7281"/>
      <c r="L33" s="7281"/>
      <c r="M33" s="7281"/>
      <c r="N33" s="7281"/>
      <c r="O33" s="7281"/>
      <c r="P33" s="7281"/>
      <c r="Q33" s="7281"/>
      <c r="R33" s="7281"/>
      <c r="S33" s="7281"/>
      <c r="T33" s="7281"/>
      <c r="U33" s="7281"/>
      <c r="V33" s="7281"/>
      <c r="W33" s="7281"/>
      <c r="X33" s="7281"/>
      <c r="Y33" s="7281"/>
      <c r="Z33" s="7282"/>
      <c r="AA33" s="7282"/>
      <c r="AB33" s="7281"/>
      <c r="AC33" s="7281"/>
      <c r="AD33" s="7281"/>
      <c r="AE33" s="7281"/>
      <c r="AF33" s="7281"/>
      <c r="AG33" s="7281"/>
      <c r="AH33" s="7281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313" t="s">
        <v>26</v>
      </c>
      <c r="B34" s="7313" t="s">
        <v>27</v>
      </c>
      <c r="C34" s="7342" t="s">
        <v>77</v>
      </c>
      <c r="D34" s="7304"/>
      <c r="E34" s="7305"/>
      <c r="F34" s="7340" t="s">
        <v>29</v>
      </c>
      <c r="G34" s="7344"/>
      <c r="H34" s="7344"/>
      <c r="I34" s="7344"/>
      <c r="J34" s="7344"/>
      <c r="K34" s="7344"/>
      <c r="L34" s="7344"/>
      <c r="M34" s="7344"/>
      <c r="N34" s="7344"/>
      <c r="O34" s="7344"/>
      <c r="P34" s="7344"/>
      <c r="Q34" s="7344"/>
      <c r="R34" s="7344"/>
      <c r="S34" s="7344"/>
      <c r="T34" s="7344"/>
      <c r="U34" s="7344"/>
      <c r="V34" s="7344"/>
      <c r="W34" s="7344"/>
      <c r="X34" s="7344"/>
      <c r="Y34" s="7344"/>
      <c r="Z34" s="7344"/>
      <c r="AA34" s="7344"/>
      <c r="AB34" s="7344"/>
      <c r="AC34" s="7344"/>
      <c r="AD34" s="7344"/>
      <c r="AE34" s="7344"/>
      <c r="AF34" s="7344"/>
      <c r="AG34" s="7344"/>
      <c r="AH34" s="7345"/>
      <c r="AI34" s="7346" t="s">
        <v>78</v>
      </c>
      <c r="AJ34" s="7347"/>
      <c r="AK34" s="7302" t="s">
        <v>34</v>
      </c>
      <c r="AL34" s="7302" t="s">
        <v>35</v>
      </c>
      <c r="AM34" s="7302" t="s">
        <v>36</v>
      </c>
      <c r="AN34" s="7302" t="s">
        <v>37</v>
      </c>
    </row>
    <row r="35" spans="1:106" ht="31.5" x14ac:dyDescent="0.25">
      <c r="A35" s="7315"/>
      <c r="B35" s="7315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302"/>
      <c r="AL35" s="7302"/>
      <c r="AM35" s="7302"/>
      <c r="AN35" s="7302"/>
    </row>
    <row r="36" spans="1:106" ht="15" customHeight="1" x14ac:dyDescent="0.25">
      <c r="A36" s="7334" t="s">
        <v>97</v>
      </c>
      <c r="B36" s="1721" t="s">
        <v>64</v>
      </c>
      <c r="C36" s="1721">
        <f>SUM(D36:E36)</f>
        <v>0</v>
      </c>
      <c r="D36" s="5638"/>
      <c r="E36" s="5639"/>
      <c r="F36" s="5640"/>
      <c r="G36" s="5573"/>
      <c r="H36" s="5573"/>
      <c r="I36" s="5573"/>
      <c r="J36" s="5641"/>
      <c r="K36" s="5641"/>
      <c r="L36" s="5573"/>
      <c r="M36" s="5573"/>
      <c r="N36" s="5642"/>
      <c r="O36" s="5642"/>
      <c r="P36" s="5643"/>
      <c r="Q36" s="5573"/>
      <c r="R36" s="5573"/>
      <c r="S36" s="5573"/>
      <c r="T36" s="5641"/>
      <c r="U36" s="5641"/>
      <c r="V36" s="5573"/>
      <c r="W36" s="5573"/>
      <c r="X36" s="5641"/>
      <c r="Y36" s="5641"/>
      <c r="Z36" s="5643"/>
      <c r="AA36" s="5573"/>
      <c r="AB36" s="5573"/>
      <c r="AC36" s="5573"/>
      <c r="AD36" s="5641"/>
      <c r="AE36" s="5641"/>
      <c r="AF36" s="5573"/>
      <c r="AG36" s="5573"/>
      <c r="AH36" s="5644"/>
      <c r="AI36" s="5640"/>
      <c r="AJ36" s="5645"/>
      <c r="AK36" s="5646"/>
      <c r="AL36" s="5646"/>
      <c r="AM36" s="5646"/>
      <c r="AN36" s="5645"/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335"/>
      <c r="B37" s="1646" t="s">
        <v>98</v>
      </c>
      <c r="C37" s="1646">
        <f t="shared" ref="C37:C38" si="38">SUM(D37:E37)</f>
        <v>0</v>
      </c>
      <c r="D37" s="5638"/>
      <c r="E37" s="5639"/>
      <c r="F37" s="1539"/>
      <c r="G37" s="5648"/>
      <c r="H37" s="5648"/>
      <c r="I37" s="1616"/>
      <c r="J37" s="5648"/>
      <c r="K37" s="5648"/>
      <c r="L37" s="1616"/>
      <c r="M37" s="5648"/>
      <c r="N37" s="5648"/>
      <c r="O37" s="1616"/>
      <c r="P37" s="5648"/>
      <c r="Q37" s="5648"/>
      <c r="R37" s="1616"/>
      <c r="S37" s="5648"/>
      <c r="T37" s="5648"/>
      <c r="U37" s="1616"/>
      <c r="V37" s="5648"/>
      <c r="W37" s="5648"/>
      <c r="X37" s="1616"/>
      <c r="Y37" s="5648"/>
      <c r="Z37" s="5648"/>
      <c r="AA37" s="1616"/>
      <c r="AB37" s="5648"/>
      <c r="AC37" s="5648"/>
      <c r="AD37" s="1616"/>
      <c r="AE37" s="5648"/>
      <c r="AF37" s="5648"/>
      <c r="AG37" s="1616"/>
      <c r="AH37" s="5649"/>
      <c r="AI37" s="1539"/>
      <c r="AJ37" s="5650"/>
      <c r="AK37" s="5651"/>
      <c r="AL37" s="5651"/>
      <c r="AM37" s="5651"/>
      <c r="AN37" s="5650"/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335"/>
      <c r="B38" s="1646" t="s">
        <v>65</v>
      </c>
      <c r="C38" s="1737">
        <f t="shared" si="38"/>
        <v>0</v>
      </c>
      <c r="D38" s="5638"/>
      <c r="E38" s="5639"/>
      <c r="F38" s="1539"/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/>
      <c r="U38" s="1616"/>
      <c r="V38" s="1616"/>
      <c r="W38" s="1616"/>
      <c r="X38" s="1616"/>
      <c r="Y38" s="1616"/>
      <c r="Z38" s="1616"/>
      <c r="AA38" s="1616"/>
      <c r="AB38" s="1616"/>
      <c r="AC38" s="1616"/>
      <c r="AD38" s="1616"/>
      <c r="AE38" s="1616"/>
      <c r="AF38" s="1616"/>
      <c r="AG38" s="1616"/>
      <c r="AH38" s="1620"/>
      <c r="AI38" s="1539"/>
      <c r="AJ38" s="5652"/>
      <c r="AK38" s="5651"/>
      <c r="AL38" s="5651"/>
      <c r="AM38" s="5651"/>
      <c r="AN38" s="5650"/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336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83" t="s">
        <v>100</v>
      </c>
      <c r="B40" s="7283"/>
      <c r="C40" s="7283"/>
      <c r="D40" s="7283"/>
      <c r="E40" s="7283"/>
      <c r="F40" s="7283"/>
      <c r="G40" s="7283"/>
      <c r="H40" s="7283"/>
      <c r="I40" s="7283"/>
      <c r="J40" s="7283"/>
      <c r="K40" s="7283"/>
      <c r="L40" s="7283"/>
      <c r="M40" s="7283"/>
      <c r="N40" s="7283"/>
      <c r="O40" s="7283"/>
      <c r="P40" s="7283"/>
      <c r="Q40" s="7283"/>
      <c r="R40" s="7283"/>
      <c r="S40" s="7283"/>
      <c r="T40" s="7283"/>
      <c r="U40" s="7283"/>
      <c r="V40" s="7283"/>
      <c r="W40" s="7283"/>
      <c r="X40" s="7283"/>
      <c r="Y40" s="7283"/>
      <c r="Z40" s="7283"/>
      <c r="AA40" s="7283"/>
      <c r="AB40" s="7283"/>
      <c r="AC40" s="7283"/>
      <c r="AD40" s="7283"/>
      <c r="AE40" s="7283"/>
      <c r="AF40" s="7283"/>
      <c r="AG40" s="7283"/>
      <c r="AH40" s="7283"/>
      <c r="AI40" s="7283"/>
      <c r="AJ40" s="7283"/>
      <c r="AK40" s="7283"/>
      <c r="AL40" s="7283"/>
      <c r="AM40" s="7284"/>
      <c r="AN40" s="5662"/>
      <c r="AO40" s="5663"/>
    </row>
    <row r="41" spans="1:106" ht="15" customHeight="1" x14ac:dyDescent="0.25">
      <c r="A41" s="7313" t="s">
        <v>26</v>
      </c>
      <c r="B41" s="7313" t="s">
        <v>27</v>
      </c>
      <c r="C41" s="7316" t="s">
        <v>77</v>
      </c>
      <c r="D41" s="7317"/>
      <c r="E41" s="7343"/>
      <c r="F41" s="7340" t="s">
        <v>101</v>
      </c>
      <c r="G41" s="7344"/>
      <c r="H41" s="7344"/>
      <c r="I41" s="7344"/>
      <c r="J41" s="7344"/>
      <c r="K41" s="7344"/>
      <c r="L41" s="7344"/>
      <c r="M41" s="7344"/>
      <c r="N41" s="7344"/>
      <c r="O41" s="7344"/>
      <c r="P41" s="7344"/>
      <c r="Q41" s="7344"/>
      <c r="R41" s="7344"/>
      <c r="S41" s="7344"/>
      <c r="T41" s="7344"/>
      <c r="U41" s="7344"/>
      <c r="V41" s="7344"/>
      <c r="W41" s="7344"/>
      <c r="X41" s="7344"/>
      <c r="Y41" s="7344"/>
      <c r="Z41" s="7344"/>
      <c r="AA41" s="7344"/>
      <c r="AB41" s="7344"/>
      <c r="AC41" s="7344"/>
      <c r="AD41" s="7344"/>
      <c r="AE41" s="7344"/>
      <c r="AF41" s="7344"/>
      <c r="AG41" s="7344"/>
      <c r="AH41" s="7344"/>
      <c r="AI41" s="7344"/>
      <c r="AJ41" s="7344"/>
      <c r="AK41" s="7344"/>
      <c r="AL41" s="7344"/>
      <c r="AM41" s="7344"/>
      <c r="AN41" s="7260" t="s">
        <v>36</v>
      </c>
      <c r="AO41" s="7260" t="s">
        <v>37</v>
      </c>
      <c r="AP41" s="7290" t="s">
        <v>102</v>
      </c>
    </row>
    <row r="42" spans="1:106" ht="15" customHeight="1" x14ac:dyDescent="0.25">
      <c r="A42" s="7314"/>
      <c r="B42" s="7314"/>
      <c r="C42" s="7319"/>
      <c r="D42" s="7320"/>
      <c r="E42" s="7321"/>
      <c r="F42" s="7340" t="s">
        <v>103</v>
      </c>
      <c r="G42" s="7341"/>
      <c r="H42" s="7340" t="s">
        <v>42</v>
      </c>
      <c r="I42" s="7341"/>
      <c r="J42" s="7340" t="s">
        <v>43</v>
      </c>
      <c r="K42" s="7341"/>
      <c r="L42" s="7340" t="s">
        <v>44</v>
      </c>
      <c r="M42" s="7341"/>
      <c r="N42" s="7342" t="s">
        <v>45</v>
      </c>
      <c r="O42" s="7305"/>
      <c r="P42" s="7342" t="s">
        <v>46</v>
      </c>
      <c r="Q42" s="7305"/>
      <c r="R42" s="7342" t="s">
        <v>47</v>
      </c>
      <c r="S42" s="7305"/>
      <c r="T42" s="7342" t="s">
        <v>48</v>
      </c>
      <c r="U42" s="7305"/>
      <c r="V42" s="7342" t="s">
        <v>49</v>
      </c>
      <c r="W42" s="7305"/>
      <c r="X42" s="7342" t="s">
        <v>50</v>
      </c>
      <c r="Y42" s="7305"/>
      <c r="Z42" s="7342" t="s">
        <v>51</v>
      </c>
      <c r="AA42" s="7305"/>
      <c r="AB42" s="7342" t="s">
        <v>52</v>
      </c>
      <c r="AC42" s="7305"/>
      <c r="AD42" s="7342" t="s">
        <v>53</v>
      </c>
      <c r="AE42" s="7305"/>
      <c r="AF42" s="7342" t="s">
        <v>54</v>
      </c>
      <c r="AG42" s="7305"/>
      <c r="AH42" s="7342" t="s">
        <v>55</v>
      </c>
      <c r="AI42" s="7305"/>
      <c r="AJ42" s="7342" t="s">
        <v>56</v>
      </c>
      <c r="AK42" s="7305"/>
      <c r="AL42" s="7342" t="s">
        <v>57</v>
      </c>
      <c r="AM42" s="7304"/>
      <c r="AN42" s="7260"/>
      <c r="AO42" s="7260"/>
      <c r="AP42" s="7291"/>
    </row>
    <row r="43" spans="1:106" ht="15" customHeight="1" x14ac:dyDescent="0.25">
      <c r="A43" s="7315"/>
      <c r="B43" s="7315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260"/>
      <c r="AO43" s="7260"/>
      <c r="AP43" s="7292"/>
    </row>
    <row r="44" spans="1:106" ht="15" customHeight="1" x14ac:dyDescent="0.25">
      <c r="A44" s="7334" t="s">
        <v>104</v>
      </c>
      <c r="B44" s="1721" t="s">
        <v>64</v>
      </c>
      <c r="C44" s="5665">
        <f>SUM(D44:E44)</f>
        <v>0</v>
      </c>
      <c r="D44" s="5666">
        <f>SUM(L44+N44+P44+R44+T44+V44+X44+Z44+AB44+AD44+AF44+AH44+AJ44+AL44)</f>
        <v>0</v>
      </c>
      <c r="E44" s="5667">
        <f>SUM(M44+O44+Q44+S44+U44+W44+Y44+AA44+AC44+AE44+AG44+AI44+AK44+AM44)</f>
        <v>0</v>
      </c>
      <c r="F44" s="1912"/>
      <c r="G44" s="5668"/>
      <c r="H44" s="1912"/>
      <c r="I44" s="5668"/>
      <c r="J44" s="1912"/>
      <c r="K44" s="5668"/>
      <c r="L44" s="1511"/>
      <c r="M44" s="5669"/>
      <c r="N44" s="1511"/>
      <c r="O44" s="5669"/>
      <c r="P44" s="1511"/>
      <c r="Q44" s="5669"/>
      <c r="R44" s="1511"/>
      <c r="S44" s="5669"/>
      <c r="T44" s="1511"/>
      <c r="U44" s="5669"/>
      <c r="V44" s="1511"/>
      <c r="W44" s="5669"/>
      <c r="X44" s="1511"/>
      <c r="Y44" s="5669"/>
      <c r="Z44" s="1511"/>
      <c r="AA44" s="5669"/>
      <c r="AB44" s="1511"/>
      <c r="AC44" s="5669"/>
      <c r="AD44" s="1511"/>
      <c r="AE44" s="5669"/>
      <c r="AF44" s="1511"/>
      <c r="AG44" s="5669"/>
      <c r="AH44" s="1511"/>
      <c r="AI44" s="5669"/>
      <c r="AJ44" s="1511"/>
      <c r="AK44" s="5669"/>
      <c r="AL44" s="1511"/>
      <c r="AM44" s="1654"/>
      <c r="AN44" s="5670"/>
      <c r="AO44" s="5669"/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335"/>
      <c r="B45" s="1646" t="s">
        <v>98</v>
      </c>
      <c r="C45" s="5673">
        <f t="shared" ref="C45:C66" si="45">SUM(D45:E45)</f>
        <v>0</v>
      </c>
      <c r="D45" s="5674">
        <f t="shared" ref="D45:E47" si="46">SUM(L45+N45+P45+R45+T45+V45+X45+Z45+AB45+AD45+AF45+AH45+AJ45+AL45)</f>
        <v>0</v>
      </c>
      <c r="E45" s="5675">
        <f t="shared" si="46"/>
        <v>0</v>
      </c>
      <c r="F45" s="5676"/>
      <c r="G45" s="5677"/>
      <c r="H45" s="1617"/>
      <c r="I45" s="5677"/>
      <c r="J45" s="1617"/>
      <c r="K45" s="5677"/>
      <c r="L45" s="1539"/>
      <c r="M45" s="1540"/>
      <c r="N45" s="1539"/>
      <c r="O45" s="1540"/>
      <c r="P45" s="1539"/>
      <c r="Q45" s="1540"/>
      <c r="R45" s="1539"/>
      <c r="S45" s="1540"/>
      <c r="T45" s="1539"/>
      <c r="U45" s="1540"/>
      <c r="V45" s="1539"/>
      <c r="W45" s="1540"/>
      <c r="X45" s="1539"/>
      <c r="Y45" s="1540"/>
      <c r="Z45" s="1539"/>
      <c r="AA45" s="1540"/>
      <c r="AB45" s="1539"/>
      <c r="AC45" s="1540"/>
      <c r="AD45" s="1539"/>
      <c r="AE45" s="1540"/>
      <c r="AF45" s="1539"/>
      <c r="AG45" s="1540"/>
      <c r="AH45" s="1539"/>
      <c r="AI45" s="1540"/>
      <c r="AJ45" s="1539"/>
      <c r="AK45" s="1540"/>
      <c r="AL45" s="1539"/>
      <c r="AM45" s="1620"/>
      <c r="AN45" s="1543"/>
      <c r="AO45" s="1540"/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335"/>
      <c r="B46" s="1646" t="s">
        <v>105</v>
      </c>
      <c r="C46" s="5673">
        <f t="shared" si="45"/>
        <v>0</v>
      </c>
      <c r="D46" s="5674">
        <f t="shared" si="46"/>
        <v>0</v>
      </c>
      <c r="E46" s="5675">
        <f t="shared" si="46"/>
        <v>0</v>
      </c>
      <c r="F46" s="5588"/>
      <c r="G46" s="5679"/>
      <c r="H46" s="955"/>
      <c r="I46" s="5679"/>
      <c r="J46" s="955"/>
      <c r="K46" s="5679"/>
      <c r="L46" s="1539"/>
      <c r="M46" s="1540"/>
      <c r="N46" s="1539"/>
      <c r="O46" s="1540"/>
      <c r="P46" s="1539"/>
      <c r="Q46" s="1540"/>
      <c r="R46" s="1539"/>
      <c r="S46" s="1540"/>
      <c r="T46" s="1539"/>
      <c r="U46" s="1540"/>
      <c r="V46" s="1539"/>
      <c r="W46" s="1540"/>
      <c r="X46" s="1539"/>
      <c r="Y46" s="1540"/>
      <c r="Z46" s="1539"/>
      <c r="AA46" s="1540"/>
      <c r="AB46" s="1539"/>
      <c r="AC46" s="1540"/>
      <c r="AD46" s="1539"/>
      <c r="AE46" s="1540"/>
      <c r="AF46" s="1539"/>
      <c r="AG46" s="1540"/>
      <c r="AH46" s="1539"/>
      <c r="AI46" s="1540"/>
      <c r="AJ46" s="1539"/>
      <c r="AK46" s="1540"/>
      <c r="AL46" s="1539"/>
      <c r="AM46" s="1620"/>
      <c r="AN46" s="1543"/>
      <c r="AO46" s="1540"/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336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335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335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336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334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335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336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334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335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336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337" t="s">
        <v>110</v>
      </c>
      <c r="B57" s="1721" t="s">
        <v>64</v>
      </c>
      <c r="C57" s="5665">
        <f t="shared" si="45"/>
        <v>0</v>
      </c>
      <c r="D57" s="5666">
        <f t="shared" si="53"/>
        <v>0</v>
      </c>
      <c r="E57" s="5667">
        <f t="shared" si="54"/>
        <v>0</v>
      </c>
      <c r="F57" s="1511"/>
      <c r="G57" s="5669"/>
      <c r="H57" s="1511"/>
      <c r="I57" s="5669"/>
      <c r="J57" s="1511"/>
      <c r="K57" s="5669"/>
      <c r="L57" s="1511"/>
      <c r="M57" s="5669"/>
      <c r="N57" s="1511"/>
      <c r="O57" s="5669"/>
      <c r="P57" s="1511"/>
      <c r="Q57" s="5669"/>
      <c r="R57" s="1511"/>
      <c r="S57" s="5669"/>
      <c r="T57" s="1511"/>
      <c r="U57" s="5669"/>
      <c r="V57" s="1511"/>
      <c r="W57" s="5669"/>
      <c r="X57" s="1511"/>
      <c r="Y57" s="5669"/>
      <c r="Z57" s="1511"/>
      <c r="AA57" s="5669"/>
      <c r="AB57" s="1511"/>
      <c r="AC57" s="5669"/>
      <c r="AD57" s="1511"/>
      <c r="AE57" s="5669"/>
      <c r="AF57" s="1511"/>
      <c r="AG57" s="5669"/>
      <c r="AH57" s="1511"/>
      <c r="AI57" s="5669"/>
      <c r="AJ57" s="1511"/>
      <c r="AK57" s="5669"/>
      <c r="AL57" s="1511"/>
      <c r="AM57" s="1654"/>
      <c r="AN57" s="5670"/>
      <c r="AO57" s="5669"/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335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/>
      <c r="G58" s="1540"/>
      <c r="H58" s="1539"/>
      <c r="I58" s="1540"/>
      <c r="J58" s="1539"/>
      <c r="K58" s="1540"/>
      <c r="L58" s="1539"/>
      <c r="M58" s="1540"/>
      <c r="N58" s="1539"/>
      <c r="O58" s="1540"/>
      <c r="P58" s="1539"/>
      <c r="Q58" s="1540"/>
      <c r="R58" s="1539"/>
      <c r="S58" s="1540"/>
      <c r="T58" s="1539"/>
      <c r="U58" s="1540"/>
      <c r="V58" s="1539"/>
      <c r="W58" s="1540"/>
      <c r="X58" s="1539"/>
      <c r="Y58" s="1540"/>
      <c r="Z58" s="1539"/>
      <c r="AA58" s="1540"/>
      <c r="AB58" s="1539"/>
      <c r="AC58" s="1540"/>
      <c r="AD58" s="1539"/>
      <c r="AE58" s="1540"/>
      <c r="AF58" s="1539"/>
      <c r="AG58" s="1540"/>
      <c r="AH58" s="1539"/>
      <c r="AI58" s="1540"/>
      <c r="AJ58" s="1539"/>
      <c r="AK58" s="1540"/>
      <c r="AL58" s="1539"/>
      <c r="AM58" s="1620"/>
      <c r="AN58" s="1543"/>
      <c r="AO58" s="1540"/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335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335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/>
      <c r="G60" s="1540"/>
      <c r="H60" s="1539"/>
      <c r="I60" s="1540"/>
      <c r="J60" s="1539"/>
      <c r="K60" s="1540"/>
      <c r="L60" s="1539"/>
      <c r="M60" s="1540"/>
      <c r="N60" s="1539"/>
      <c r="O60" s="1540"/>
      <c r="P60" s="1539"/>
      <c r="Q60" s="1540"/>
      <c r="R60" s="1539"/>
      <c r="S60" s="1540"/>
      <c r="T60" s="1539"/>
      <c r="U60" s="1540"/>
      <c r="V60" s="1539"/>
      <c r="W60" s="1540"/>
      <c r="X60" s="1539"/>
      <c r="Y60" s="1540"/>
      <c r="Z60" s="1539"/>
      <c r="AA60" s="1540"/>
      <c r="AB60" s="1539"/>
      <c r="AC60" s="1540"/>
      <c r="AD60" s="1539"/>
      <c r="AE60" s="1540"/>
      <c r="AF60" s="1539"/>
      <c r="AG60" s="1540"/>
      <c r="AH60" s="1539"/>
      <c r="AI60" s="1540"/>
      <c r="AJ60" s="1539"/>
      <c r="AK60" s="1540"/>
      <c r="AL60" s="1539"/>
      <c r="AM60" s="1620"/>
      <c r="AN60" s="1543"/>
      <c r="AO60" s="1540"/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335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336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33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335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335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336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85" t="s">
        <v>112</v>
      </c>
      <c r="B67" s="7285"/>
      <c r="C67" s="7285"/>
      <c r="D67" s="7285"/>
      <c r="E67" s="7285"/>
      <c r="F67" s="7285"/>
      <c r="G67" s="7285"/>
      <c r="H67" s="7285"/>
      <c r="I67" s="7285"/>
      <c r="J67" s="7285"/>
      <c r="K67" s="7285"/>
      <c r="L67" s="7285"/>
      <c r="M67" s="5553"/>
      <c r="N67" s="5553"/>
    </row>
    <row r="68" spans="1:102" ht="19.899999999999999" customHeight="1" x14ac:dyDescent="0.25">
      <c r="A68" s="7316" t="s">
        <v>113</v>
      </c>
      <c r="B68" s="7318"/>
      <c r="C68" s="7276" t="s">
        <v>94</v>
      </c>
      <c r="D68" s="7322"/>
      <c r="E68" s="7303"/>
      <c r="F68" s="7322" t="s">
        <v>44</v>
      </c>
      <c r="G68" s="7322"/>
      <c r="H68" s="7323"/>
      <c r="I68" s="7308" t="s">
        <v>36</v>
      </c>
      <c r="J68" s="7333" t="s">
        <v>37</v>
      </c>
      <c r="K68" s="7329" t="s">
        <v>34</v>
      </c>
      <c r="L68" s="7331" t="s">
        <v>35</v>
      </c>
    </row>
    <row r="69" spans="1:102" ht="33.75" customHeight="1" x14ac:dyDescent="0.25">
      <c r="A69" s="7338"/>
      <c r="B69" s="7339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310"/>
      <c r="J69" s="7292"/>
      <c r="K69" s="7330"/>
      <c r="L69" s="7332"/>
    </row>
    <row r="70" spans="1:102" ht="15" customHeight="1" x14ac:dyDescent="0.25">
      <c r="A70" s="7324" t="s">
        <v>114</v>
      </c>
      <c r="B70" s="7324"/>
      <c r="C70" s="1721">
        <f>SUM(D70:E70)</f>
        <v>0</v>
      </c>
      <c r="D70" s="1615"/>
      <c r="E70" s="1544"/>
      <c r="F70" s="1583">
        <f>SUM(G70:H70)</f>
        <v>0</v>
      </c>
      <c r="G70" s="1635"/>
      <c r="H70" s="1620"/>
      <c r="I70" s="5710"/>
      <c r="J70" s="5711"/>
      <c r="K70" s="1544"/>
      <c r="L70" s="1647"/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325" t="s">
        <v>115</v>
      </c>
      <c r="B71" s="7325"/>
      <c r="C71" s="1646">
        <f>SUM(D71:E71)</f>
        <v>0</v>
      </c>
      <c r="D71" s="1615"/>
      <c r="E71" s="1544"/>
      <c r="F71" s="1586">
        <f>SUM(G71:H71)</f>
        <v>0</v>
      </c>
      <c r="G71" s="1615"/>
      <c r="H71" s="1620"/>
      <c r="I71" s="5710"/>
      <c r="J71" s="5711"/>
      <c r="K71" s="1544"/>
      <c r="L71" s="1647"/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325" t="s">
        <v>116</v>
      </c>
      <c r="B72" s="7325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326" t="s">
        <v>117</v>
      </c>
      <c r="B73" s="7326"/>
      <c r="C73" s="1737">
        <f>SUM(D73:E73)</f>
        <v>0</v>
      </c>
      <c r="D73" s="1615"/>
      <c r="E73" s="1544"/>
      <c r="F73" s="1672">
        <f>SUM(G73:H73)</f>
        <v>0</v>
      </c>
      <c r="G73" s="1615"/>
      <c r="H73" s="1620"/>
      <c r="I73" s="5710"/>
      <c r="J73" s="5711"/>
      <c r="K73" s="1544"/>
      <c r="L73" s="1647"/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327" t="s">
        <v>77</v>
      </c>
      <c r="B74" s="7327"/>
      <c r="C74" s="1643">
        <f t="shared" ref="C74:L74" si="59">SUM(C70:C73)</f>
        <v>0</v>
      </c>
      <c r="D74" s="1662">
        <f t="shared" si="59"/>
        <v>0</v>
      </c>
      <c r="E74" s="1596">
        <f t="shared" si="59"/>
        <v>0</v>
      </c>
      <c r="F74" s="1596">
        <f t="shared" si="59"/>
        <v>0</v>
      </c>
      <c r="G74" s="1662">
        <f t="shared" si="59"/>
        <v>0</v>
      </c>
      <c r="H74" s="5712">
        <f t="shared" si="59"/>
        <v>0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282" t="s">
        <v>118</v>
      </c>
      <c r="B75" s="7282"/>
      <c r="C75" s="7282"/>
      <c r="D75" s="7282"/>
      <c r="E75" s="7282"/>
      <c r="F75" s="7282"/>
      <c r="G75" s="7282"/>
      <c r="H75" s="7282"/>
      <c r="I75" s="7282"/>
      <c r="J75" s="7282"/>
      <c r="K75" s="7282"/>
      <c r="L75" s="7282"/>
      <c r="M75" s="7282"/>
    </row>
    <row r="76" spans="1:102" ht="18" customHeight="1" x14ac:dyDescent="0.25">
      <c r="A76" s="7260" t="s">
        <v>119</v>
      </c>
      <c r="B76" s="7260" t="s">
        <v>77</v>
      </c>
      <c r="C76" s="7260" t="s">
        <v>30</v>
      </c>
      <c r="D76" s="7312"/>
      <c r="E76" s="7311" t="s">
        <v>120</v>
      </c>
      <c r="F76" s="7260"/>
      <c r="G76" s="7303" t="s">
        <v>121</v>
      </c>
      <c r="H76" s="7260"/>
      <c r="I76" s="7312"/>
      <c r="J76" s="7328" t="s">
        <v>36</v>
      </c>
      <c r="K76" s="7260" t="s">
        <v>37</v>
      </c>
      <c r="L76" s="7302" t="s">
        <v>34</v>
      </c>
      <c r="M76" s="7302" t="s">
        <v>35</v>
      </c>
    </row>
    <row r="77" spans="1:102" ht="45" customHeight="1" x14ac:dyDescent="0.25">
      <c r="A77" s="7260"/>
      <c r="B77" s="7260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328"/>
      <c r="K77" s="7260"/>
      <c r="L77" s="7302"/>
      <c r="M77" s="7302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282" t="s">
        <v>133</v>
      </c>
      <c r="B84" s="7282"/>
      <c r="C84" s="7282"/>
      <c r="D84" s="7282"/>
      <c r="E84" s="7282"/>
      <c r="F84" s="7282"/>
      <c r="G84" s="7282"/>
      <c r="H84" s="7282"/>
      <c r="I84" s="7282"/>
      <c r="J84" s="7282"/>
      <c r="K84" s="7282"/>
      <c r="L84" s="7282"/>
      <c r="M84" s="7282"/>
      <c r="N84" s="7282"/>
      <c r="O84" s="7282"/>
      <c r="P84" s="7282"/>
      <c r="Q84" s="7282"/>
      <c r="R84" s="7282"/>
      <c r="S84" s="7282"/>
      <c r="T84" s="7282"/>
      <c r="U84" s="7282"/>
      <c r="V84" s="7282"/>
      <c r="W84" s="7282"/>
      <c r="X84" s="7282"/>
      <c r="Y84" s="7282"/>
      <c r="Z84" s="7282"/>
      <c r="AA84" s="7282"/>
      <c r="AB84" s="7282"/>
      <c r="AC84" s="7282"/>
      <c r="AD84" s="7282"/>
      <c r="AE84" s="7282"/>
      <c r="AF84" s="7282"/>
      <c r="AG84" s="5553"/>
      <c r="AH84" s="5553"/>
    </row>
    <row r="85" spans="1:102" ht="15" customHeight="1" x14ac:dyDescent="0.25">
      <c r="A85" s="7313" t="s">
        <v>26</v>
      </c>
      <c r="B85" s="7316" t="s">
        <v>77</v>
      </c>
      <c r="C85" s="7317"/>
      <c r="D85" s="7318"/>
      <c r="E85" s="7276" t="s">
        <v>101</v>
      </c>
      <c r="F85" s="7322"/>
      <c r="G85" s="7322"/>
      <c r="H85" s="7322"/>
      <c r="I85" s="7322"/>
      <c r="J85" s="7322"/>
      <c r="K85" s="7322"/>
      <c r="L85" s="7322"/>
      <c r="M85" s="7322"/>
      <c r="N85" s="7322"/>
      <c r="O85" s="7322"/>
      <c r="P85" s="7322"/>
      <c r="Q85" s="7322"/>
      <c r="R85" s="7322"/>
      <c r="S85" s="7322"/>
      <c r="T85" s="7322"/>
      <c r="U85" s="7322"/>
      <c r="V85" s="7322"/>
      <c r="W85" s="7322"/>
      <c r="X85" s="7322"/>
      <c r="Y85" s="7322"/>
      <c r="Z85" s="7322"/>
      <c r="AA85" s="7322"/>
      <c r="AB85" s="7322"/>
      <c r="AC85" s="7322"/>
      <c r="AD85" s="7322"/>
      <c r="AE85" s="7322"/>
      <c r="AF85" s="7323"/>
      <c r="AG85" s="7308" t="s">
        <v>37</v>
      </c>
      <c r="AH85" s="7290" t="s">
        <v>36</v>
      </c>
    </row>
    <row r="86" spans="1:102" ht="15" customHeight="1" x14ac:dyDescent="0.25">
      <c r="A86" s="7314"/>
      <c r="B86" s="7319"/>
      <c r="C86" s="7320"/>
      <c r="D86" s="7321"/>
      <c r="E86" s="7276" t="s">
        <v>44</v>
      </c>
      <c r="F86" s="7303"/>
      <c r="G86" s="7304" t="s">
        <v>45</v>
      </c>
      <c r="H86" s="7305"/>
      <c r="I86" s="7304" t="s">
        <v>46</v>
      </c>
      <c r="J86" s="7305"/>
      <c r="K86" s="7306" t="s">
        <v>47</v>
      </c>
      <c r="L86" s="7305"/>
      <c r="M86" s="7304" t="s">
        <v>48</v>
      </c>
      <c r="N86" s="7305"/>
      <c r="O86" s="7304" t="s">
        <v>49</v>
      </c>
      <c r="P86" s="7305"/>
      <c r="Q86" s="7304" t="s">
        <v>50</v>
      </c>
      <c r="R86" s="7305"/>
      <c r="S86" s="7304" t="s">
        <v>51</v>
      </c>
      <c r="T86" s="7305"/>
      <c r="U86" s="7304" t="s">
        <v>52</v>
      </c>
      <c r="V86" s="7305"/>
      <c r="W86" s="7304" t="s">
        <v>53</v>
      </c>
      <c r="X86" s="7304"/>
      <c r="Y86" s="7306" t="s">
        <v>54</v>
      </c>
      <c r="Z86" s="7305"/>
      <c r="AA86" s="7306" t="s">
        <v>55</v>
      </c>
      <c r="AB86" s="7305"/>
      <c r="AC86" s="7306" t="s">
        <v>56</v>
      </c>
      <c r="AD86" s="7305"/>
      <c r="AE86" s="7304" t="s">
        <v>57</v>
      </c>
      <c r="AF86" s="7307"/>
      <c r="AG86" s="7309"/>
      <c r="AH86" s="7291"/>
    </row>
    <row r="87" spans="1:102" ht="15" customHeight="1" x14ac:dyDescent="0.25">
      <c r="A87" s="7315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310"/>
      <c r="AH87" s="7292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0</v>
      </c>
      <c r="C90" s="5736">
        <f t="shared" si="64"/>
        <v>0</v>
      </c>
      <c r="D90" s="5699">
        <f t="shared" si="65"/>
        <v>0</v>
      </c>
      <c r="E90" s="1083"/>
      <c r="F90" s="949"/>
      <c r="G90" s="1628"/>
      <c r="H90" s="949"/>
      <c r="I90" s="5737"/>
      <c r="J90" s="5738"/>
      <c r="K90" s="5739"/>
      <c r="L90" s="5738"/>
      <c r="M90" s="5737"/>
      <c r="N90" s="5738"/>
      <c r="O90" s="5737"/>
      <c r="P90" s="5738"/>
      <c r="Q90" s="5737"/>
      <c r="R90" s="5738"/>
      <c r="S90" s="5737"/>
      <c r="T90" s="5738"/>
      <c r="U90" s="5737"/>
      <c r="V90" s="5738"/>
      <c r="W90" s="5737"/>
      <c r="X90" s="5740"/>
      <c r="Y90" s="5739"/>
      <c r="Z90" s="5738"/>
      <c r="AA90" s="5739"/>
      <c r="AB90" s="5738"/>
      <c r="AC90" s="5739"/>
      <c r="AD90" s="5738"/>
      <c r="AE90" s="5737"/>
      <c r="AF90" s="5741"/>
      <c r="AG90" s="5742"/>
      <c r="AH90" s="1649"/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0</v>
      </c>
      <c r="C93" s="5736">
        <f t="shared" si="64"/>
        <v>0</v>
      </c>
      <c r="D93" s="5699">
        <f t="shared" si="65"/>
        <v>0</v>
      </c>
      <c r="E93" s="1083"/>
      <c r="F93" s="949"/>
      <c r="G93" s="1628"/>
      <c r="H93" s="949"/>
      <c r="I93" s="5737"/>
      <c r="J93" s="5738"/>
      <c r="K93" s="5739"/>
      <c r="L93" s="5738"/>
      <c r="M93" s="5737"/>
      <c r="N93" s="5738"/>
      <c r="O93" s="5737"/>
      <c r="P93" s="5738"/>
      <c r="Q93" s="5737"/>
      <c r="R93" s="5738"/>
      <c r="S93" s="5737"/>
      <c r="T93" s="5738"/>
      <c r="U93" s="5737"/>
      <c r="V93" s="5738"/>
      <c r="W93" s="5737"/>
      <c r="X93" s="5740"/>
      <c r="Y93" s="5739"/>
      <c r="Z93" s="5738"/>
      <c r="AA93" s="5739"/>
      <c r="AB93" s="5738"/>
      <c r="AC93" s="5739"/>
      <c r="AD93" s="5738"/>
      <c r="AE93" s="5737"/>
      <c r="AF93" s="5741"/>
      <c r="AG93" s="5746"/>
      <c r="AH93" s="1086"/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57" t="s">
        <v>140</v>
      </c>
      <c r="B94" s="7257"/>
      <c r="C94" s="7257"/>
      <c r="D94" s="7257"/>
      <c r="E94" s="7257"/>
      <c r="F94" s="7257"/>
      <c r="G94" s="7257"/>
      <c r="H94" s="7257"/>
      <c r="I94" s="7257"/>
      <c r="J94" s="7257"/>
      <c r="K94" s="7257"/>
      <c r="L94" s="7257"/>
      <c r="M94" s="7257"/>
      <c r="N94" s="7257"/>
    </row>
    <row r="95" spans="1:102" ht="15" customHeight="1" x14ac:dyDescent="0.25">
      <c r="A95" s="7275" t="s">
        <v>141</v>
      </c>
      <c r="B95" s="7293" t="s">
        <v>142</v>
      </c>
      <c r="C95" s="7294"/>
      <c r="D95" s="7294"/>
      <c r="E95" s="7294"/>
      <c r="F95" s="7294"/>
      <c r="G95" s="7294"/>
      <c r="H95" s="7294"/>
      <c r="I95" s="7294"/>
      <c r="J95" s="7294"/>
      <c r="K95" s="7295"/>
      <c r="L95" s="7296" t="s">
        <v>143</v>
      </c>
    </row>
    <row r="96" spans="1:102" ht="15" customHeight="1" x14ac:dyDescent="0.25">
      <c r="A96" s="7276"/>
      <c r="B96" s="7299" t="s">
        <v>77</v>
      </c>
      <c r="C96" s="7273" t="s">
        <v>144</v>
      </c>
      <c r="D96" s="7259" t="s">
        <v>145</v>
      </c>
      <c r="E96" s="7259"/>
      <c r="F96" s="7264" t="s">
        <v>146</v>
      </c>
      <c r="G96" s="7265"/>
      <c r="H96" s="7265"/>
      <c r="I96" s="7265"/>
      <c r="J96" s="7265"/>
      <c r="K96" s="7266"/>
      <c r="L96" s="7297"/>
    </row>
    <row r="97" spans="1:99" ht="23.25" customHeight="1" x14ac:dyDescent="0.25">
      <c r="A97" s="7276"/>
      <c r="B97" s="7300"/>
      <c r="C97" s="7301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98"/>
    </row>
    <row r="98" spans="1:99" x14ac:dyDescent="0.25">
      <c r="A98" s="5754" t="s">
        <v>155</v>
      </c>
      <c r="B98" s="5755">
        <f t="shared" ref="B98:B111" si="70">SUM(C98:K98)</f>
        <v>0</v>
      </c>
      <c r="C98" s="5756"/>
      <c r="D98" s="5757"/>
      <c r="E98" s="5758"/>
      <c r="F98" s="5757"/>
      <c r="G98" s="5759"/>
      <c r="H98" s="5759"/>
      <c r="I98" s="5759"/>
      <c r="J98" s="5759"/>
      <c r="K98" s="5760"/>
      <c r="L98" s="5758"/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0</v>
      </c>
      <c r="C99" s="5756"/>
      <c r="D99" s="5757"/>
      <c r="E99" s="5758"/>
      <c r="F99" s="5757"/>
      <c r="G99" s="5759"/>
      <c r="H99" s="5759"/>
      <c r="I99" s="5759"/>
      <c r="J99" s="5759"/>
      <c r="K99" s="5760"/>
      <c r="L99" s="5758"/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0</v>
      </c>
      <c r="C100" s="5756"/>
      <c r="D100" s="5757"/>
      <c r="E100" s="5758"/>
      <c r="F100" s="5757"/>
      <c r="G100" s="5759"/>
      <c r="H100" s="5759"/>
      <c r="I100" s="5759"/>
      <c r="J100" s="5759"/>
      <c r="K100" s="5760"/>
      <c r="L100" s="5758"/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0</v>
      </c>
      <c r="C101" s="5756"/>
      <c r="D101" s="5757"/>
      <c r="E101" s="5758"/>
      <c r="F101" s="5757"/>
      <c r="G101" s="5759"/>
      <c r="H101" s="5759"/>
      <c r="I101" s="5759"/>
      <c r="J101" s="5759"/>
      <c r="K101" s="5760"/>
      <c r="L101" s="5758"/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0</v>
      </c>
      <c r="C102" s="5756"/>
      <c r="D102" s="5757"/>
      <c r="E102" s="5758"/>
      <c r="F102" s="5757"/>
      <c r="G102" s="5759"/>
      <c r="H102" s="5759"/>
      <c r="I102" s="5759"/>
      <c r="J102" s="5759"/>
      <c r="K102" s="5760"/>
      <c r="L102" s="5758"/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/>
      <c r="D103" s="5757"/>
      <c r="E103" s="5758"/>
      <c r="F103" s="5757"/>
      <c r="G103" s="5759"/>
      <c r="H103" s="5759"/>
      <c r="I103" s="5759"/>
      <c r="J103" s="5759"/>
      <c r="K103" s="5760"/>
      <c r="L103" s="5758"/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0</v>
      </c>
      <c r="C104" s="5756"/>
      <c r="D104" s="5757"/>
      <c r="E104" s="5758"/>
      <c r="F104" s="5757"/>
      <c r="G104" s="5759"/>
      <c r="H104" s="5759"/>
      <c r="I104" s="5759"/>
      <c r="J104" s="5759"/>
      <c r="K104" s="5760"/>
      <c r="L104" s="5758"/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0</v>
      </c>
      <c r="C105" s="5756"/>
      <c r="D105" s="5757"/>
      <c r="E105" s="5758"/>
      <c r="F105" s="5757"/>
      <c r="G105" s="5759"/>
      <c r="H105" s="5759"/>
      <c r="I105" s="5759"/>
      <c r="J105" s="5759"/>
      <c r="K105" s="5760"/>
      <c r="L105" s="5758"/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0</v>
      </c>
      <c r="C106" s="5756"/>
      <c r="D106" s="5757"/>
      <c r="E106" s="5758"/>
      <c r="F106" s="5757"/>
      <c r="G106" s="5759"/>
      <c r="H106" s="5759"/>
      <c r="I106" s="5759"/>
      <c r="J106" s="5759"/>
      <c r="K106" s="5760"/>
      <c r="L106" s="5758"/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/>
      <c r="D107" s="5757"/>
      <c r="E107" s="5758"/>
      <c r="F107" s="5757"/>
      <c r="G107" s="5759"/>
      <c r="H107" s="5759"/>
      <c r="I107" s="5759"/>
      <c r="J107" s="5759"/>
      <c r="K107" s="5760"/>
      <c r="L107" s="5758"/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/>
      <c r="D108" s="5757"/>
      <c r="E108" s="5758"/>
      <c r="F108" s="5757"/>
      <c r="G108" s="5759"/>
      <c r="H108" s="5759"/>
      <c r="I108" s="5759"/>
      <c r="J108" s="5759"/>
      <c r="K108" s="5760"/>
      <c r="L108" s="5758"/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0</v>
      </c>
      <c r="C111" s="5771">
        <f t="shared" ref="C111:L111" si="74">SUM(C98:C110)</f>
        <v>0</v>
      </c>
      <c r="D111" s="5772">
        <f t="shared" si="74"/>
        <v>0</v>
      </c>
      <c r="E111" s="5773">
        <f t="shared" si="74"/>
        <v>0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58" t="s">
        <v>168</v>
      </c>
      <c r="B113" s="7258"/>
      <c r="C113" s="7258"/>
      <c r="D113" s="7258"/>
      <c r="E113" s="7258"/>
      <c r="F113" s="7258"/>
      <c r="G113" s="7258"/>
      <c r="H113" s="7258"/>
      <c r="I113" s="7258"/>
      <c r="J113" s="7258"/>
      <c r="K113" s="7258"/>
      <c r="L113" s="7258"/>
      <c r="M113" s="5779"/>
      <c r="N113" s="5779"/>
    </row>
    <row r="114" spans="1:99" ht="15" customHeight="1" x14ac:dyDescent="0.25">
      <c r="A114" s="7259" t="s">
        <v>141</v>
      </c>
      <c r="B114" s="7264" t="s">
        <v>169</v>
      </c>
      <c r="C114" s="7265"/>
      <c r="D114" s="7265"/>
      <c r="E114" s="7265"/>
      <c r="F114" s="7265"/>
      <c r="G114" s="7265"/>
      <c r="H114" s="7265"/>
      <c r="I114" s="7265"/>
      <c r="J114" s="7265"/>
      <c r="K114" s="7266"/>
      <c r="L114" s="7270" t="s">
        <v>143</v>
      </c>
    </row>
    <row r="115" spans="1:99" ht="15" customHeight="1" x14ac:dyDescent="0.25">
      <c r="A115" s="7260"/>
      <c r="B115" s="7261" t="s">
        <v>77</v>
      </c>
      <c r="C115" s="7273" t="s">
        <v>144</v>
      </c>
      <c r="D115" s="7259" t="s">
        <v>145</v>
      </c>
      <c r="E115" s="7259"/>
      <c r="F115" s="7264" t="s">
        <v>146</v>
      </c>
      <c r="G115" s="7265"/>
      <c r="H115" s="7265"/>
      <c r="I115" s="7265"/>
      <c r="J115" s="7265"/>
      <c r="K115" s="7266"/>
      <c r="L115" s="7271"/>
    </row>
    <row r="116" spans="1:99" ht="27" customHeight="1" x14ac:dyDescent="0.25">
      <c r="A116" s="7260"/>
      <c r="B116" s="7263"/>
      <c r="C116" s="7274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272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86" t="s">
        <v>170</v>
      </c>
      <c r="B132" s="7286"/>
      <c r="C132" s="7286"/>
      <c r="D132" s="7286"/>
      <c r="E132" s="7286"/>
      <c r="F132" s="7286"/>
      <c r="G132" s="7286"/>
      <c r="H132" s="7286"/>
      <c r="I132" s="7286"/>
      <c r="J132" s="7286"/>
      <c r="K132" s="7286"/>
      <c r="L132" s="5787"/>
    </row>
    <row r="133" spans="1:99" ht="15" customHeight="1" x14ac:dyDescent="0.25">
      <c r="A133" s="7259" t="s">
        <v>141</v>
      </c>
      <c r="B133" s="7264" t="s">
        <v>169</v>
      </c>
      <c r="C133" s="7265"/>
      <c r="D133" s="7265"/>
      <c r="E133" s="7265"/>
      <c r="F133" s="7265"/>
      <c r="G133" s="7265"/>
      <c r="H133" s="7265"/>
      <c r="I133" s="7265"/>
      <c r="J133" s="7265"/>
      <c r="K133" s="7266"/>
      <c r="L133" s="7270" t="s">
        <v>143</v>
      </c>
    </row>
    <row r="134" spans="1:99" ht="15" customHeight="1" x14ac:dyDescent="0.25">
      <c r="A134" s="7260"/>
      <c r="B134" s="7261" t="s">
        <v>77</v>
      </c>
      <c r="C134" s="7273" t="s">
        <v>144</v>
      </c>
      <c r="D134" s="7259" t="s">
        <v>145</v>
      </c>
      <c r="E134" s="7259"/>
      <c r="F134" s="7264" t="s">
        <v>146</v>
      </c>
      <c r="G134" s="7265"/>
      <c r="H134" s="7265"/>
      <c r="I134" s="7265"/>
      <c r="J134" s="7265"/>
      <c r="K134" s="7266"/>
      <c r="L134" s="7271"/>
    </row>
    <row r="135" spans="1:99" ht="31.5" x14ac:dyDescent="0.25">
      <c r="A135" s="7260"/>
      <c r="B135" s="7263"/>
      <c r="C135" s="7274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272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/>
      <c r="D139" s="5757"/>
      <c r="E139" s="5758"/>
      <c r="F139" s="5757"/>
      <c r="G139" s="5759"/>
      <c r="H139" s="5759"/>
      <c r="I139" s="5759"/>
      <c r="J139" s="5759"/>
      <c r="K139" s="5760"/>
      <c r="L139" s="5758"/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/>
      <c r="D140" s="5757"/>
      <c r="E140" s="5758"/>
      <c r="F140" s="5757"/>
      <c r="G140" s="5759"/>
      <c r="H140" s="5759"/>
      <c r="I140" s="5759"/>
      <c r="J140" s="5759"/>
      <c r="K140" s="5760"/>
      <c r="L140" s="5758"/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58" t="s">
        <v>172</v>
      </c>
      <c r="B151" s="7258"/>
      <c r="C151" s="7258"/>
      <c r="D151" s="7258"/>
      <c r="E151" s="7258"/>
      <c r="F151" s="7258"/>
      <c r="G151" s="7258"/>
      <c r="H151" s="7258"/>
      <c r="I151" s="7258"/>
      <c r="J151" s="7258"/>
      <c r="K151" s="7258"/>
      <c r="L151" s="7258"/>
      <c r="M151" s="7258"/>
      <c r="N151" s="5779"/>
    </row>
    <row r="152" spans="1:99" ht="18" customHeight="1" x14ac:dyDescent="0.25">
      <c r="A152" s="7259" t="s">
        <v>173</v>
      </c>
      <c r="B152" s="7261" t="s">
        <v>174</v>
      </c>
      <c r="C152" s="7265" t="s">
        <v>175</v>
      </c>
      <c r="D152" s="7265"/>
      <c r="E152" s="7265"/>
      <c r="F152" s="7265"/>
      <c r="G152" s="7287" t="s">
        <v>176</v>
      </c>
      <c r="H152" s="7277" t="s">
        <v>177</v>
      </c>
      <c r="I152" s="7264" t="s">
        <v>178</v>
      </c>
      <c r="J152" s="7265"/>
      <c r="K152" s="7265"/>
      <c r="L152" s="7280"/>
      <c r="M152" s="7270" t="s">
        <v>179</v>
      </c>
      <c r="N152" s="7270" t="s">
        <v>4421</v>
      </c>
    </row>
    <row r="153" spans="1:99" ht="18" customHeight="1" x14ac:dyDescent="0.25">
      <c r="A153" s="7260"/>
      <c r="B153" s="7262"/>
      <c r="C153" s="7273" t="s">
        <v>180</v>
      </c>
      <c r="D153" s="7264" t="s">
        <v>146</v>
      </c>
      <c r="E153" s="7265"/>
      <c r="F153" s="7265"/>
      <c r="G153" s="7288"/>
      <c r="H153" s="7278"/>
      <c r="I153" s="7261" t="s">
        <v>180</v>
      </c>
      <c r="J153" s="7264" t="s">
        <v>146</v>
      </c>
      <c r="K153" s="7265"/>
      <c r="L153" s="7280"/>
      <c r="M153" s="7271"/>
      <c r="N153" s="7271"/>
    </row>
    <row r="154" spans="1:99" ht="18" customHeight="1" x14ac:dyDescent="0.25">
      <c r="A154" s="7260"/>
      <c r="B154" s="7263"/>
      <c r="C154" s="7274"/>
      <c r="D154" s="5782" t="s">
        <v>181</v>
      </c>
      <c r="E154" s="5783" t="s">
        <v>182</v>
      </c>
      <c r="F154" s="5747" t="s">
        <v>183</v>
      </c>
      <c r="G154" s="7289"/>
      <c r="H154" s="7279"/>
      <c r="I154" s="7263"/>
      <c r="J154" s="5782" t="s">
        <v>181</v>
      </c>
      <c r="K154" s="5783" t="s">
        <v>182</v>
      </c>
      <c r="L154" s="5788" t="s">
        <v>183</v>
      </c>
      <c r="M154" s="7272"/>
      <c r="N154" s="7272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58" t="s">
        <v>184</v>
      </c>
      <c r="B168" s="7258"/>
      <c r="C168" s="7258"/>
      <c r="D168" s="7258"/>
      <c r="E168" s="7258"/>
      <c r="F168" s="7258"/>
      <c r="G168" s="7258"/>
      <c r="H168" s="7258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75" t="s">
        <v>173</v>
      </c>
      <c r="B169" s="7261" t="s">
        <v>185</v>
      </c>
      <c r="C169" s="7265" t="s">
        <v>186</v>
      </c>
      <c r="D169" s="7265"/>
      <c r="E169" s="7265"/>
      <c r="F169" s="7266"/>
      <c r="G169" s="7267" t="s">
        <v>176</v>
      </c>
      <c r="H169" s="7270" t="s">
        <v>187</v>
      </c>
      <c r="I169" s="7270" t="s">
        <v>4422</v>
      </c>
    </row>
    <row r="170" spans="1:100" ht="15" customHeight="1" x14ac:dyDescent="0.25">
      <c r="A170" s="7276"/>
      <c r="B170" s="7262"/>
      <c r="C170" s="7273" t="s">
        <v>180</v>
      </c>
      <c r="D170" s="7264" t="s">
        <v>146</v>
      </c>
      <c r="E170" s="7265"/>
      <c r="F170" s="7266"/>
      <c r="G170" s="7268"/>
      <c r="H170" s="7271"/>
      <c r="I170" s="7271"/>
    </row>
    <row r="171" spans="1:100" x14ac:dyDescent="0.25">
      <c r="A171" s="7276"/>
      <c r="B171" s="7263"/>
      <c r="C171" s="7274"/>
      <c r="D171" s="5782" t="s">
        <v>181</v>
      </c>
      <c r="E171" s="5783" t="s">
        <v>182</v>
      </c>
      <c r="F171" s="5748" t="s">
        <v>183</v>
      </c>
      <c r="G171" s="7269"/>
      <c r="H171" s="7272"/>
      <c r="I171" s="7272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58" t="s">
        <v>189</v>
      </c>
      <c r="B185" s="7258"/>
      <c r="C185" s="7258"/>
      <c r="D185" s="7258"/>
      <c r="E185" s="7258"/>
      <c r="F185" s="7258"/>
      <c r="G185" s="7258"/>
      <c r="H185" s="7258"/>
      <c r="I185" s="5779"/>
      <c r="J185" s="5779"/>
      <c r="K185" s="5779"/>
      <c r="L185" s="5779"/>
      <c r="M185" s="5779"/>
    </row>
    <row r="186" spans="1:100" ht="15" customHeight="1" x14ac:dyDescent="0.25">
      <c r="A186" s="7259" t="s">
        <v>173</v>
      </c>
      <c r="B186" s="7261" t="s">
        <v>185</v>
      </c>
      <c r="C186" s="7264" t="s">
        <v>186</v>
      </c>
      <c r="D186" s="7265"/>
      <c r="E186" s="7265"/>
      <c r="F186" s="7266"/>
      <c r="G186" s="7267" t="s">
        <v>176</v>
      </c>
      <c r="H186" s="7270" t="s">
        <v>187</v>
      </c>
      <c r="I186" s="7270" t="s">
        <v>4422</v>
      </c>
      <c r="K186" s="5778"/>
    </row>
    <row r="187" spans="1:100" ht="15" customHeight="1" x14ac:dyDescent="0.25">
      <c r="A187" s="7260"/>
      <c r="B187" s="7262"/>
      <c r="C187" s="7273" t="s">
        <v>180</v>
      </c>
      <c r="D187" s="7264" t="s">
        <v>146</v>
      </c>
      <c r="E187" s="7265"/>
      <c r="F187" s="7266"/>
      <c r="G187" s="7268"/>
      <c r="H187" s="7271"/>
      <c r="I187" s="7271"/>
      <c r="K187" s="5778"/>
    </row>
    <row r="188" spans="1:100" x14ac:dyDescent="0.25">
      <c r="A188" s="7260"/>
      <c r="B188" s="7263"/>
      <c r="C188" s="7274"/>
      <c r="D188" s="5782" t="s">
        <v>181</v>
      </c>
      <c r="E188" s="5783" t="s">
        <v>182</v>
      </c>
      <c r="F188" s="5748" t="s">
        <v>190</v>
      </c>
      <c r="G188" s="7269"/>
      <c r="H188" s="7272"/>
      <c r="I188" s="7272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0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/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 ()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119" t="s">
        <v>191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U6" s="7119"/>
      <c r="V6" s="7119"/>
      <c r="W6" s="7119"/>
      <c r="X6" s="7119"/>
      <c r="Y6" s="7119"/>
      <c r="Z6" s="7119"/>
      <c r="AA6" s="7119"/>
      <c r="AB6" s="7119"/>
      <c r="AC6" s="7119"/>
      <c r="AD6" s="7119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383" t="s">
        <v>192</v>
      </c>
      <c r="B8" s="7383"/>
      <c r="C8" s="7383"/>
      <c r="D8" s="7383"/>
      <c r="E8" s="7383"/>
      <c r="F8" s="7383"/>
      <c r="G8" s="7383"/>
      <c r="H8" s="7383"/>
      <c r="I8" s="7383"/>
      <c r="J8" s="7383"/>
      <c r="K8" s="7383"/>
      <c r="L8" s="7383"/>
      <c r="M8" s="7383"/>
      <c r="N8" s="7383"/>
      <c r="O8" s="7383"/>
      <c r="P8" s="7383"/>
      <c r="Q8" s="7383"/>
      <c r="R8" s="7383"/>
      <c r="S8" s="7383"/>
      <c r="T8" s="7383"/>
      <c r="U8" s="7383"/>
      <c r="V8" s="7383"/>
      <c r="W8" s="7383"/>
      <c r="X8" s="7383"/>
      <c r="Y8" s="7383"/>
      <c r="Z8" s="7383"/>
      <c r="AA8" s="7383"/>
      <c r="AB8" s="7383"/>
      <c r="AC8" s="7383"/>
      <c r="AD8" s="7383"/>
      <c r="AE8" s="7383"/>
      <c r="AF8" s="7383"/>
    </row>
    <row r="9" spans="1:85" ht="15" customHeight="1" x14ac:dyDescent="0.25">
      <c r="A9" s="7369" t="s">
        <v>27</v>
      </c>
      <c r="B9" s="7371" t="s">
        <v>77</v>
      </c>
      <c r="C9" s="7372"/>
      <c r="D9" s="7373"/>
      <c r="E9" s="7374" t="s">
        <v>44</v>
      </c>
      <c r="F9" s="7376"/>
      <c r="G9" s="7374" t="s">
        <v>45</v>
      </c>
      <c r="H9" s="7375"/>
      <c r="I9" s="7374" t="s">
        <v>46</v>
      </c>
      <c r="J9" s="7375"/>
      <c r="K9" s="7374" t="s">
        <v>47</v>
      </c>
      <c r="L9" s="7375"/>
      <c r="M9" s="7374" t="s">
        <v>48</v>
      </c>
      <c r="N9" s="7375"/>
      <c r="O9" s="7374" t="s">
        <v>49</v>
      </c>
      <c r="P9" s="7375"/>
      <c r="Q9" s="7374" t="s">
        <v>50</v>
      </c>
      <c r="R9" s="7375"/>
      <c r="S9" s="7374" t="s">
        <v>51</v>
      </c>
      <c r="T9" s="7375"/>
      <c r="U9" s="7374" t="s">
        <v>52</v>
      </c>
      <c r="V9" s="7375"/>
      <c r="W9" s="7374" t="s">
        <v>53</v>
      </c>
      <c r="X9" s="7375"/>
      <c r="Y9" s="7374" t="s">
        <v>54</v>
      </c>
      <c r="Z9" s="7375"/>
      <c r="AA9" s="7374" t="s">
        <v>55</v>
      </c>
      <c r="AB9" s="7375"/>
      <c r="AC9" s="7374" t="s">
        <v>56</v>
      </c>
      <c r="AD9" s="7375"/>
      <c r="AE9" s="7374" t="s">
        <v>57</v>
      </c>
      <c r="AF9" s="7377"/>
      <c r="AG9" s="7380" t="s">
        <v>36</v>
      </c>
      <c r="AH9" s="7378" t="s">
        <v>37</v>
      </c>
    </row>
    <row r="10" spans="1:85" ht="15" customHeight="1" x14ac:dyDescent="0.25">
      <c r="A10" s="7370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11"/>
      <c r="AH10" s="7379"/>
    </row>
    <row r="11" spans="1:85" ht="15" customHeight="1" x14ac:dyDescent="0.25">
      <c r="A11" s="1481" t="s">
        <v>193</v>
      </c>
      <c r="B11" s="1482">
        <f>SUM(B12:B17)</f>
        <v>0</v>
      </c>
      <c r="C11" s="1471">
        <f>SUM(C12:C17)</f>
        <v>0</v>
      </c>
      <c r="D11" s="1472">
        <f>SUM(D12:D17)</f>
        <v>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0</v>
      </c>
      <c r="I11" s="1482">
        <f t="shared" si="0"/>
        <v>0</v>
      </c>
      <c r="J11" s="1484">
        <f t="shared" si="0"/>
        <v>0</v>
      </c>
      <c r="K11" s="1482">
        <f t="shared" si="0"/>
        <v>0</v>
      </c>
      <c r="L11" s="1484">
        <f t="shared" si="0"/>
        <v>0</v>
      </c>
      <c r="M11" s="1482">
        <f t="shared" si="0"/>
        <v>0</v>
      </c>
      <c r="N11" s="1484">
        <f t="shared" si="0"/>
        <v>0</v>
      </c>
      <c r="O11" s="1482">
        <f t="shared" si="0"/>
        <v>0</v>
      </c>
      <c r="P11" s="1484">
        <f t="shared" si="0"/>
        <v>0</v>
      </c>
      <c r="Q11" s="1482">
        <f t="shared" si="0"/>
        <v>0</v>
      </c>
      <c r="R11" s="1484">
        <f t="shared" si="0"/>
        <v>0</v>
      </c>
      <c r="S11" s="1482">
        <f t="shared" si="0"/>
        <v>0</v>
      </c>
      <c r="T11" s="1484">
        <f t="shared" si="0"/>
        <v>0</v>
      </c>
      <c r="U11" s="1482">
        <f t="shared" si="0"/>
        <v>0</v>
      </c>
      <c r="V11" s="1484">
        <f t="shared" si="0"/>
        <v>0</v>
      </c>
      <c r="W11" s="1482">
        <f t="shared" si="0"/>
        <v>0</v>
      </c>
      <c r="X11" s="1484">
        <f t="shared" si="0"/>
        <v>0</v>
      </c>
      <c r="Y11" s="1482">
        <f t="shared" si="0"/>
        <v>0</v>
      </c>
      <c r="Z11" s="1484">
        <f t="shared" si="0"/>
        <v>0</v>
      </c>
      <c r="AA11" s="1482">
        <f t="shared" si="0"/>
        <v>0</v>
      </c>
      <c r="AB11" s="1484">
        <f t="shared" si="0"/>
        <v>0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0</v>
      </c>
      <c r="AG11" s="5253">
        <f>SUM(AG12:AG17)</f>
        <v>0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0</v>
      </c>
      <c r="C13" s="1486">
        <f>SUM(E13+G13+I13+K13+M13+O13+Q13+S13+U13+W13+Y13+AA13+AC13+AE13)</f>
        <v>0</v>
      </c>
      <c r="D13" s="1469">
        <f>SUM(F13+H13+J13+L13+N13+P13+R13+T13+V13+X13+Z13+AB13+AD13+AF13)</f>
        <v>0</v>
      </c>
      <c r="E13" s="1127"/>
      <c r="F13" s="1126"/>
      <c r="G13" s="1124"/>
      <c r="H13" s="1126"/>
      <c r="I13" s="1124"/>
      <c r="J13" s="1126"/>
      <c r="K13" s="1124"/>
      <c r="L13" s="1126"/>
      <c r="M13" s="1124"/>
      <c r="N13" s="1126"/>
      <c r="O13" s="1124"/>
      <c r="P13" s="1126"/>
      <c r="Q13" s="1124"/>
      <c r="R13" s="1126"/>
      <c r="S13" s="1124"/>
      <c r="T13" s="1126"/>
      <c r="U13" s="1124"/>
      <c r="V13" s="1126"/>
      <c r="W13" s="1124"/>
      <c r="X13" s="1126"/>
      <c r="Y13" s="1124"/>
      <c r="Z13" s="1126"/>
      <c r="AA13" s="1124"/>
      <c r="AB13" s="1126"/>
      <c r="AC13" s="1124"/>
      <c r="AD13" s="1126"/>
      <c r="AE13" s="1124"/>
      <c r="AF13" s="1129"/>
      <c r="AG13" s="5283"/>
      <c r="AH13" s="3227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0</v>
      </c>
      <c r="C14" s="1486">
        <f t="shared" ref="C14:D17" si="6">SUM(E14+G14+I14+K14+M14+O14+Q14+S14+U14+W14+Y14+AA14+AC14+AE14)</f>
        <v>0</v>
      </c>
      <c r="D14" s="1469">
        <f t="shared" si="6"/>
        <v>0</v>
      </c>
      <c r="E14" s="1452"/>
      <c r="F14" s="750"/>
      <c r="G14" s="824"/>
      <c r="H14" s="750"/>
      <c r="I14" s="824"/>
      <c r="J14" s="750"/>
      <c r="K14" s="824"/>
      <c r="L14" s="750"/>
      <c r="M14" s="824"/>
      <c r="N14" s="750"/>
      <c r="O14" s="824"/>
      <c r="P14" s="750"/>
      <c r="Q14" s="824"/>
      <c r="R14" s="750"/>
      <c r="S14" s="824"/>
      <c r="T14" s="750"/>
      <c r="U14" s="824"/>
      <c r="V14" s="750"/>
      <c r="W14" s="824"/>
      <c r="X14" s="750"/>
      <c r="Y14" s="824"/>
      <c r="Z14" s="750"/>
      <c r="AA14" s="824"/>
      <c r="AB14" s="750"/>
      <c r="AC14" s="824"/>
      <c r="AD14" s="750"/>
      <c r="AE14" s="824"/>
      <c r="AF14" s="778"/>
      <c r="AG14" s="5283"/>
      <c r="AH14" s="3227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0</v>
      </c>
      <c r="C15" s="1486">
        <f t="shared" si="6"/>
        <v>0</v>
      </c>
      <c r="D15" s="1469">
        <f t="shared" si="6"/>
        <v>0</v>
      </c>
      <c r="E15" s="1452"/>
      <c r="F15" s="750"/>
      <c r="G15" s="824"/>
      <c r="H15" s="750"/>
      <c r="I15" s="824"/>
      <c r="J15" s="750"/>
      <c r="K15" s="824"/>
      <c r="L15" s="750"/>
      <c r="M15" s="824"/>
      <c r="N15" s="750"/>
      <c r="O15" s="824"/>
      <c r="P15" s="750"/>
      <c r="Q15" s="824"/>
      <c r="R15" s="750"/>
      <c r="S15" s="824"/>
      <c r="T15" s="750"/>
      <c r="U15" s="824"/>
      <c r="V15" s="750"/>
      <c r="W15" s="824"/>
      <c r="X15" s="750"/>
      <c r="Y15" s="824"/>
      <c r="Z15" s="750"/>
      <c r="AA15" s="824"/>
      <c r="AB15" s="750"/>
      <c r="AC15" s="824"/>
      <c r="AD15" s="750"/>
      <c r="AE15" s="824"/>
      <c r="AF15" s="778"/>
      <c r="AG15" s="5283"/>
      <c r="AH15" s="3227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/>
      <c r="F16" s="750"/>
      <c r="G16" s="824"/>
      <c r="H16" s="750"/>
      <c r="I16" s="824"/>
      <c r="J16" s="750"/>
      <c r="K16" s="824"/>
      <c r="L16" s="750"/>
      <c r="M16" s="824"/>
      <c r="N16" s="750"/>
      <c r="O16" s="824"/>
      <c r="P16" s="750"/>
      <c r="Q16" s="824"/>
      <c r="R16" s="750"/>
      <c r="S16" s="824"/>
      <c r="T16" s="750"/>
      <c r="U16" s="824"/>
      <c r="V16" s="750"/>
      <c r="W16" s="824"/>
      <c r="X16" s="750"/>
      <c r="Y16" s="824"/>
      <c r="Z16" s="750"/>
      <c r="AA16" s="824"/>
      <c r="AB16" s="750"/>
      <c r="AC16" s="824"/>
      <c r="AD16" s="750"/>
      <c r="AE16" s="824"/>
      <c r="AF16" s="778"/>
      <c r="AG16" s="5283"/>
      <c r="AH16" s="3227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/>
      <c r="F17" s="1139"/>
      <c r="G17" s="1137"/>
      <c r="H17" s="1139"/>
      <c r="I17" s="1137"/>
      <c r="J17" s="1139"/>
      <c r="K17" s="1137"/>
      <c r="L17" s="1139"/>
      <c r="M17" s="1137"/>
      <c r="N17" s="1139"/>
      <c r="O17" s="1137"/>
      <c r="P17" s="1139"/>
      <c r="Q17" s="1137"/>
      <c r="R17" s="1139"/>
      <c r="S17" s="1137"/>
      <c r="T17" s="1139"/>
      <c r="U17" s="1137"/>
      <c r="V17" s="1139"/>
      <c r="W17" s="1137"/>
      <c r="X17" s="1139"/>
      <c r="Y17" s="1137"/>
      <c r="Z17" s="1139"/>
      <c r="AA17" s="1137"/>
      <c r="AB17" s="189"/>
      <c r="AC17" s="868"/>
      <c r="AD17" s="189"/>
      <c r="AE17" s="868"/>
      <c r="AF17" s="190"/>
      <c r="AG17" s="3963"/>
      <c r="AH17" s="1299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383" t="s">
        <v>196</v>
      </c>
      <c r="B18" s="7383"/>
      <c r="C18" s="7383"/>
      <c r="D18" s="7383"/>
      <c r="E18" s="7383"/>
      <c r="F18" s="7383"/>
      <c r="G18" s="7383"/>
      <c r="H18" s="7383"/>
      <c r="I18" s="7383"/>
      <c r="J18" s="7383"/>
      <c r="K18" s="7383"/>
      <c r="L18" s="7383"/>
      <c r="M18" s="7383"/>
      <c r="N18" s="7383"/>
      <c r="O18" s="7383"/>
      <c r="P18" s="7383"/>
      <c r="Q18" s="7383"/>
      <c r="R18" s="7383"/>
      <c r="S18" s="7383"/>
      <c r="T18" s="7383"/>
      <c r="U18" s="7383"/>
      <c r="V18" s="7383"/>
      <c r="W18" s="7383"/>
      <c r="X18" s="7383"/>
      <c r="Y18" s="7383"/>
      <c r="Z18" s="7383"/>
      <c r="AA18" s="7383"/>
      <c r="AB18" s="7383"/>
      <c r="AC18" s="7383"/>
      <c r="AD18" s="7383"/>
      <c r="AE18" s="7383"/>
      <c r="AF18" s="7383"/>
      <c r="AG18" s="4"/>
      <c r="AH18" s="4"/>
    </row>
    <row r="19" spans="1:86" ht="15" customHeight="1" x14ac:dyDescent="0.25">
      <c r="A19" s="7381" t="s">
        <v>197</v>
      </c>
      <c r="B19" s="7371" t="s">
        <v>77</v>
      </c>
      <c r="C19" s="7372"/>
      <c r="D19" s="7373"/>
      <c r="E19" s="7374" t="s">
        <v>44</v>
      </c>
      <c r="F19" s="7376"/>
      <c r="G19" s="7374" t="s">
        <v>45</v>
      </c>
      <c r="H19" s="7375"/>
      <c r="I19" s="7374" t="s">
        <v>46</v>
      </c>
      <c r="J19" s="7375"/>
      <c r="K19" s="7374" t="s">
        <v>47</v>
      </c>
      <c r="L19" s="7375"/>
      <c r="M19" s="7374" t="s">
        <v>48</v>
      </c>
      <c r="N19" s="7375"/>
      <c r="O19" s="7374" t="s">
        <v>49</v>
      </c>
      <c r="P19" s="7375"/>
      <c r="Q19" s="7374" t="s">
        <v>50</v>
      </c>
      <c r="R19" s="7375"/>
      <c r="S19" s="7374" t="s">
        <v>51</v>
      </c>
      <c r="T19" s="7375"/>
      <c r="U19" s="7374" t="s">
        <v>52</v>
      </c>
      <c r="V19" s="7375"/>
      <c r="W19" s="7374" t="s">
        <v>53</v>
      </c>
      <c r="X19" s="7375"/>
      <c r="Y19" s="7374" t="s">
        <v>54</v>
      </c>
      <c r="Z19" s="7375"/>
      <c r="AA19" s="7374" t="s">
        <v>55</v>
      </c>
      <c r="AB19" s="7375"/>
      <c r="AC19" s="7374" t="s">
        <v>56</v>
      </c>
      <c r="AD19" s="7375"/>
      <c r="AE19" s="7374" t="s">
        <v>57</v>
      </c>
      <c r="AF19" s="7377"/>
      <c r="AG19" s="7380" t="s">
        <v>36</v>
      </c>
      <c r="AH19" s="7378" t="s">
        <v>37</v>
      </c>
    </row>
    <row r="20" spans="1:86" ht="15" customHeight="1" x14ac:dyDescent="0.25">
      <c r="A20" s="7382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11"/>
      <c r="AH20" s="7379"/>
    </row>
    <row r="21" spans="1:86" ht="15" customHeight="1" x14ac:dyDescent="0.25">
      <c r="A21" s="1481" t="s">
        <v>77</v>
      </c>
      <c r="B21" s="1482">
        <f>SUM(B22:B25)</f>
        <v>0</v>
      </c>
      <c r="C21" s="1471">
        <f>SUM(C22:C25)</f>
        <v>0</v>
      </c>
      <c r="D21" s="1472">
        <f>SUM(D22:D25)</f>
        <v>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0</v>
      </c>
      <c r="I21" s="1482">
        <f t="shared" si="7"/>
        <v>0</v>
      </c>
      <c r="J21" s="1483">
        <f t="shared" si="7"/>
        <v>0</v>
      </c>
      <c r="K21" s="1482">
        <f t="shared" si="7"/>
        <v>0</v>
      </c>
      <c r="L21" s="1483">
        <f t="shared" si="7"/>
        <v>0</v>
      </c>
      <c r="M21" s="1482">
        <f t="shared" si="7"/>
        <v>0</v>
      </c>
      <c r="N21" s="1483">
        <f t="shared" si="7"/>
        <v>0</v>
      </c>
      <c r="O21" s="1482">
        <f t="shared" si="7"/>
        <v>0</v>
      </c>
      <c r="P21" s="1483">
        <f t="shared" si="7"/>
        <v>0</v>
      </c>
      <c r="Q21" s="1482">
        <f t="shared" si="7"/>
        <v>0</v>
      </c>
      <c r="R21" s="1483">
        <f t="shared" si="7"/>
        <v>0</v>
      </c>
      <c r="S21" s="1482">
        <f t="shared" si="7"/>
        <v>0</v>
      </c>
      <c r="T21" s="1483">
        <f t="shared" si="7"/>
        <v>0</v>
      </c>
      <c r="U21" s="1482">
        <f t="shared" si="7"/>
        <v>0</v>
      </c>
      <c r="V21" s="1483">
        <f t="shared" si="7"/>
        <v>0</v>
      </c>
      <c r="W21" s="1482">
        <f t="shared" si="7"/>
        <v>0</v>
      </c>
      <c r="X21" s="1483">
        <f t="shared" si="7"/>
        <v>0</v>
      </c>
      <c r="Y21" s="1482">
        <f t="shared" si="7"/>
        <v>0</v>
      </c>
      <c r="Z21" s="1483">
        <f t="shared" si="7"/>
        <v>0</v>
      </c>
      <c r="AA21" s="1482">
        <f t="shared" si="7"/>
        <v>0</v>
      </c>
      <c r="AB21" s="1483">
        <f t="shared" si="7"/>
        <v>0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0</v>
      </c>
      <c r="AG21" s="5253">
        <f>SUM(AG22:AG25)</f>
        <v>0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0</v>
      </c>
      <c r="C22" s="1486">
        <f>SUM(E22+G22+I22+K22+M22+O22+Q22+S22+U22+W22+Y22+AA22+AC22+AE22)</f>
        <v>0</v>
      </c>
      <c r="D22" s="1469">
        <f>SUM(F22+H22+J22+L22+N22+P22+R22+T22+V22+X22+Z22+AB22+AD22+AF22)</f>
        <v>0</v>
      </c>
      <c r="E22" s="824"/>
      <c r="F22" s="750"/>
      <c r="G22" s="824"/>
      <c r="H22" s="750"/>
      <c r="I22" s="824"/>
      <c r="J22" s="750"/>
      <c r="K22" s="824"/>
      <c r="L22" s="750"/>
      <c r="M22" s="824"/>
      <c r="N22" s="750"/>
      <c r="O22" s="824"/>
      <c r="P22" s="750"/>
      <c r="Q22" s="824"/>
      <c r="R22" s="750"/>
      <c r="S22" s="824"/>
      <c r="T22" s="750"/>
      <c r="U22" s="824"/>
      <c r="V22" s="750"/>
      <c r="W22" s="824"/>
      <c r="X22" s="750"/>
      <c r="Y22" s="824"/>
      <c r="Z22" s="750"/>
      <c r="AA22" s="824"/>
      <c r="AB22" s="750"/>
      <c r="AC22" s="824"/>
      <c r="AD22" s="750"/>
      <c r="AE22" s="824"/>
      <c r="AF22" s="778"/>
      <c r="AG22" s="5283"/>
      <c r="AH22" s="3227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0</v>
      </c>
      <c r="C23" s="1486">
        <f t="shared" ref="C23:D25" si="9">SUM(E23+G23+I23+K23+M23+O23+Q23+S23+U23+W23+Y23+AA23+AC23+AE23)</f>
        <v>0</v>
      </c>
      <c r="D23" s="1469">
        <f t="shared" si="9"/>
        <v>0</v>
      </c>
      <c r="E23" s="1124"/>
      <c r="F23" s="1126"/>
      <c r="G23" s="1124"/>
      <c r="H23" s="1126"/>
      <c r="I23" s="1124"/>
      <c r="J23" s="1126"/>
      <c r="K23" s="1124"/>
      <c r="L23" s="1126"/>
      <c r="M23" s="1124"/>
      <c r="N23" s="1126"/>
      <c r="O23" s="1124"/>
      <c r="P23" s="1126"/>
      <c r="Q23" s="1124"/>
      <c r="R23" s="1126"/>
      <c r="S23" s="1124"/>
      <c r="T23" s="1126"/>
      <c r="U23" s="1124"/>
      <c r="V23" s="1126"/>
      <c r="W23" s="1124"/>
      <c r="X23" s="1126"/>
      <c r="Y23" s="1124"/>
      <c r="Z23" s="1126"/>
      <c r="AA23" s="1124"/>
      <c r="AB23" s="1126"/>
      <c r="AC23" s="1124"/>
      <c r="AD23" s="1126"/>
      <c r="AE23" s="1124"/>
      <c r="AF23" s="1129"/>
      <c r="AG23" s="3960"/>
      <c r="AH23" s="4008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0</v>
      </c>
      <c r="C24" s="1486">
        <f t="shared" si="9"/>
        <v>0</v>
      </c>
      <c r="D24" s="1469">
        <f t="shared" si="9"/>
        <v>0</v>
      </c>
      <c r="E24" s="824"/>
      <c r="F24" s="750"/>
      <c r="G24" s="824"/>
      <c r="H24" s="750"/>
      <c r="I24" s="824"/>
      <c r="J24" s="750"/>
      <c r="K24" s="824"/>
      <c r="L24" s="750"/>
      <c r="M24" s="824"/>
      <c r="N24" s="750"/>
      <c r="O24" s="824"/>
      <c r="P24" s="750"/>
      <c r="Q24" s="824"/>
      <c r="R24" s="750"/>
      <c r="S24" s="824"/>
      <c r="T24" s="750"/>
      <c r="U24" s="824"/>
      <c r="V24" s="750"/>
      <c r="W24" s="824"/>
      <c r="X24" s="750"/>
      <c r="Y24" s="824"/>
      <c r="Z24" s="750"/>
      <c r="AA24" s="824"/>
      <c r="AB24" s="750"/>
      <c r="AC24" s="824"/>
      <c r="AD24" s="750"/>
      <c r="AE24" s="824"/>
      <c r="AF24" s="778"/>
      <c r="AG24" s="5283"/>
      <c r="AH24" s="3227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0</v>
      </c>
      <c r="C25" s="1379">
        <f t="shared" si="9"/>
        <v>0</v>
      </c>
      <c r="D25" s="1345">
        <f t="shared" si="9"/>
        <v>0</v>
      </c>
      <c r="E25" s="1137"/>
      <c r="F25" s="1139"/>
      <c r="G25" s="1137"/>
      <c r="H25" s="1139"/>
      <c r="I25" s="1137"/>
      <c r="J25" s="1139"/>
      <c r="K25" s="1137"/>
      <c r="L25" s="1139"/>
      <c r="M25" s="1137"/>
      <c r="N25" s="1139"/>
      <c r="O25" s="1137"/>
      <c r="P25" s="1139"/>
      <c r="Q25" s="1137"/>
      <c r="R25" s="1139"/>
      <c r="S25" s="1137"/>
      <c r="T25" s="1139"/>
      <c r="U25" s="1137"/>
      <c r="V25" s="1139"/>
      <c r="W25" s="1137"/>
      <c r="X25" s="1139"/>
      <c r="Y25" s="1137"/>
      <c r="Z25" s="1139"/>
      <c r="AA25" s="1137"/>
      <c r="AB25" s="1139"/>
      <c r="AC25" s="1137"/>
      <c r="AD25" s="1139"/>
      <c r="AE25" s="1137"/>
      <c r="AF25" s="1143"/>
      <c r="AG25" s="3963"/>
      <c r="AH25" s="1299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368" t="s">
        <v>202</v>
      </c>
      <c r="B26" s="7368"/>
      <c r="C26" s="7368"/>
      <c r="D26" s="7368"/>
      <c r="E26" s="7368"/>
      <c r="F26" s="7368"/>
      <c r="G26" s="7368"/>
      <c r="H26" s="7368"/>
      <c r="I26" s="7368"/>
      <c r="J26" s="7368"/>
      <c r="K26" s="7368"/>
      <c r="L26" s="7368"/>
      <c r="M26" s="7368"/>
      <c r="N26" s="7368"/>
      <c r="O26" s="7368"/>
      <c r="P26" s="7368"/>
      <c r="Q26" s="7368"/>
      <c r="R26" s="7368"/>
      <c r="S26" s="7368"/>
      <c r="T26" s="7368"/>
      <c r="U26" s="7368"/>
      <c r="V26" s="7368"/>
      <c r="W26" s="7368"/>
      <c r="X26" s="7368"/>
      <c r="Y26" s="7368"/>
      <c r="Z26" s="7368"/>
      <c r="AA26" s="7368"/>
      <c r="AB26" s="7368"/>
      <c r="AC26" s="7368"/>
      <c r="AD26" s="7368"/>
      <c r="AE26" s="7368"/>
      <c r="AF26" s="7368"/>
      <c r="AG26" s="4"/>
      <c r="AH26" s="4"/>
      <c r="AI26" s="19"/>
    </row>
    <row r="27" spans="1:86" ht="15" customHeight="1" x14ac:dyDescent="0.25">
      <c r="A27" s="7369" t="s">
        <v>203</v>
      </c>
      <c r="B27" s="7371" t="s">
        <v>77</v>
      </c>
      <c r="C27" s="7372"/>
      <c r="D27" s="7373"/>
      <c r="E27" s="7374" t="s">
        <v>44</v>
      </c>
      <c r="F27" s="7376"/>
      <c r="G27" s="7374" t="s">
        <v>45</v>
      </c>
      <c r="H27" s="7375"/>
      <c r="I27" s="7374" t="s">
        <v>46</v>
      </c>
      <c r="J27" s="7375"/>
      <c r="K27" s="7374" t="s">
        <v>47</v>
      </c>
      <c r="L27" s="7375"/>
      <c r="M27" s="7374" t="s">
        <v>48</v>
      </c>
      <c r="N27" s="7375"/>
      <c r="O27" s="7374" t="s">
        <v>49</v>
      </c>
      <c r="P27" s="7375"/>
      <c r="Q27" s="7374" t="s">
        <v>50</v>
      </c>
      <c r="R27" s="7375"/>
      <c r="S27" s="7374" t="s">
        <v>51</v>
      </c>
      <c r="T27" s="7375"/>
      <c r="U27" s="7374" t="s">
        <v>52</v>
      </c>
      <c r="V27" s="7375"/>
      <c r="W27" s="7374" t="s">
        <v>53</v>
      </c>
      <c r="X27" s="7375"/>
      <c r="Y27" s="7374" t="s">
        <v>54</v>
      </c>
      <c r="Z27" s="7375"/>
      <c r="AA27" s="7374" t="s">
        <v>55</v>
      </c>
      <c r="AB27" s="7375"/>
      <c r="AC27" s="7374" t="s">
        <v>56</v>
      </c>
      <c r="AD27" s="7375"/>
      <c r="AE27" s="7374" t="s">
        <v>57</v>
      </c>
      <c r="AF27" s="7377"/>
      <c r="AG27" s="7380" t="s">
        <v>36</v>
      </c>
      <c r="AH27" s="7378" t="s">
        <v>37</v>
      </c>
    </row>
    <row r="28" spans="1:86" ht="15" customHeight="1" x14ac:dyDescent="0.25">
      <c r="A28" s="7370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11"/>
      <c r="AH28" s="7379"/>
    </row>
    <row r="29" spans="1:86" ht="15" customHeight="1" x14ac:dyDescent="0.25">
      <c r="A29" s="1376" t="s">
        <v>204</v>
      </c>
      <c r="B29" s="1488">
        <f>SUM(C29:D29)</f>
        <v>0</v>
      </c>
      <c r="C29" s="1380">
        <f>SUM(E29+G29+I29+K29+M29+O29+Q29+S29+U29+W29+Y29+AA29+AC29+AE29)</f>
        <v>0</v>
      </c>
      <c r="D29" s="1399">
        <f>SUM(F29+H29+J29+L29+N29+P29+R29+T29+V29+X29+Z29+AB29+AD29+AF29)</f>
        <v>0</v>
      </c>
      <c r="E29" s="1453"/>
      <c r="F29" s="1115"/>
      <c r="G29" s="1453"/>
      <c r="H29" s="1115"/>
      <c r="I29" s="1453"/>
      <c r="J29" s="1115"/>
      <c r="K29" s="1453"/>
      <c r="L29" s="1115"/>
      <c r="M29" s="1453"/>
      <c r="N29" s="1115"/>
      <c r="O29" s="1453"/>
      <c r="P29" s="1115"/>
      <c r="Q29" s="1453"/>
      <c r="R29" s="1115"/>
      <c r="S29" s="1453"/>
      <c r="T29" s="1115"/>
      <c r="U29" s="1453"/>
      <c r="V29" s="1115"/>
      <c r="W29" s="1453"/>
      <c r="X29" s="1115"/>
      <c r="Y29" s="1453"/>
      <c r="Z29" s="1115"/>
      <c r="AA29" s="1453"/>
      <c r="AB29" s="1115"/>
      <c r="AC29" s="1453"/>
      <c r="AD29" s="1115"/>
      <c r="AE29" s="1453"/>
      <c r="AF29" s="1465"/>
      <c r="AG29" s="5284"/>
      <c r="AH29" s="5286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0</v>
      </c>
      <c r="C30" s="1379">
        <f>SUM(E30+G30+I30+K30+M30+O30+Q30+S30+U30+W30+Y30+AA30+AC30+AE30)</f>
        <v>0</v>
      </c>
      <c r="D30" s="1345">
        <f>SUM(F30+H30+J30+L30+N30+P30+R30+T30+V30+X30+Z30+AB30+AD30+AF30)</f>
        <v>0</v>
      </c>
      <c r="E30" s="868"/>
      <c r="F30" s="189"/>
      <c r="G30" s="868"/>
      <c r="H30" s="189"/>
      <c r="I30" s="868"/>
      <c r="J30" s="189"/>
      <c r="K30" s="868"/>
      <c r="L30" s="189"/>
      <c r="M30" s="868"/>
      <c r="N30" s="189"/>
      <c r="O30" s="868"/>
      <c r="P30" s="189"/>
      <c r="Q30" s="868"/>
      <c r="R30" s="189"/>
      <c r="S30" s="868"/>
      <c r="T30" s="189"/>
      <c r="U30" s="868"/>
      <c r="V30" s="189"/>
      <c r="W30" s="868"/>
      <c r="X30" s="189"/>
      <c r="Y30" s="868"/>
      <c r="Z30" s="189"/>
      <c r="AA30" s="868"/>
      <c r="AB30" s="189"/>
      <c r="AC30" s="868"/>
      <c r="AD30" s="189"/>
      <c r="AE30" s="868"/>
      <c r="AF30" s="190"/>
      <c r="AG30" s="5285"/>
      <c r="AH30" s="1299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368" t="s">
        <v>206</v>
      </c>
      <c r="B31" s="7368"/>
      <c r="C31" s="7368"/>
      <c r="D31" s="7368"/>
      <c r="E31" s="7368"/>
      <c r="F31" s="7368"/>
      <c r="G31" s="7368"/>
      <c r="H31" s="7368"/>
      <c r="I31" s="7368"/>
      <c r="J31" s="7368"/>
      <c r="K31" s="7368"/>
      <c r="L31" s="7368"/>
      <c r="M31" s="7368"/>
      <c r="N31" s="7368"/>
      <c r="O31" s="7368"/>
      <c r="P31" s="7368"/>
      <c r="Q31" s="7368"/>
      <c r="R31" s="7368"/>
      <c r="S31" s="7368"/>
      <c r="T31" s="7368"/>
      <c r="U31" s="7368"/>
      <c r="V31" s="7368"/>
      <c r="W31" s="7368"/>
      <c r="X31" s="7368"/>
      <c r="Y31" s="7368"/>
      <c r="Z31" s="7368"/>
      <c r="AA31" s="7368"/>
      <c r="AB31" s="7368"/>
      <c r="AC31" s="7368"/>
      <c r="AD31" s="7368"/>
      <c r="AE31" s="7368"/>
      <c r="AF31" s="7368"/>
      <c r="AG31" s="232"/>
      <c r="AH31" s="217"/>
    </row>
    <row r="32" spans="1:86" ht="15" customHeight="1" x14ac:dyDescent="0.25">
      <c r="A32" s="7369" t="s">
        <v>203</v>
      </c>
      <c r="B32" s="7371" t="s">
        <v>77</v>
      </c>
      <c r="C32" s="7372"/>
      <c r="D32" s="7373"/>
      <c r="E32" s="7374" t="s">
        <v>44</v>
      </c>
      <c r="F32" s="7376"/>
      <c r="G32" s="7374" t="s">
        <v>45</v>
      </c>
      <c r="H32" s="7375"/>
      <c r="I32" s="7374" t="s">
        <v>46</v>
      </c>
      <c r="J32" s="7375"/>
      <c r="K32" s="7374" t="s">
        <v>47</v>
      </c>
      <c r="L32" s="7375"/>
      <c r="M32" s="7374" t="s">
        <v>48</v>
      </c>
      <c r="N32" s="7375"/>
      <c r="O32" s="7374" t="s">
        <v>49</v>
      </c>
      <c r="P32" s="7375"/>
      <c r="Q32" s="7374" t="s">
        <v>50</v>
      </c>
      <c r="R32" s="7375"/>
      <c r="S32" s="7374" t="s">
        <v>51</v>
      </c>
      <c r="T32" s="7375"/>
      <c r="U32" s="7374" t="s">
        <v>52</v>
      </c>
      <c r="V32" s="7375"/>
      <c r="W32" s="7374" t="s">
        <v>53</v>
      </c>
      <c r="X32" s="7375"/>
      <c r="Y32" s="7374" t="s">
        <v>54</v>
      </c>
      <c r="Z32" s="7375"/>
      <c r="AA32" s="7374" t="s">
        <v>55</v>
      </c>
      <c r="AB32" s="7375"/>
      <c r="AC32" s="7374" t="s">
        <v>56</v>
      </c>
      <c r="AD32" s="7375"/>
      <c r="AE32" s="7374" t="s">
        <v>57</v>
      </c>
      <c r="AF32" s="7377"/>
      <c r="AG32" s="7380" t="s">
        <v>36</v>
      </c>
      <c r="AH32" s="7378" t="s">
        <v>37</v>
      </c>
    </row>
    <row r="33" spans="1:85" ht="15" customHeight="1" x14ac:dyDescent="0.25">
      <c r="A33" s="7370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11"/>
      <c r="AH33" s="7379"/>
    </row>
    <row r="34" spans="1:85" ht="15" customHeight="1" x14ac:dyDescent="0.25">
      <c r="A34" s="1377" t="s">
        <v>207</v>
      </c>
      <c r="B34" s="1485">
        <f>SUM(C34:D34)</f>
        <v>0</v>
      </c>
      <c r="C34" s="1486">
        <f>SUM(E34+G34+I34+K34+M34+O34+Q34+S34+U34+W34+Y34+AA34+AC34+AE34)</f>
        <v>0</v>
      </c>
      <c r="D34" s="1469">
        <f>SUM(F34+H34+J34+L34+N34+P34+R34+T34+V34+X34+Z34+AB34+AD34+AF34)</f>
        <v>0</v>
      </c>
      <c r="E34" s="824"/>
      <c r="F34" s="750"/>
      <c r="G34" s="824"/>
      <c r="H34" s="750"/>
      <c r="I34" s="824"/>
      <c r="J34" s="750"/>
      <c r="K34" s="824"/>
      <c r="L34" s="750"/>
      <c r="M34" s="824"/>
      <c r="N34" s="750"/>
      <c r="O34" s="824"/>
      <c r="P34" s="750"/>
      <c r="Q34" s="824"/>
      <c r="R34" s="750"/>
      <c r="S34" s="824"/>
      <c r="T34" s="750"/>
      <c r="U34" s="824"/>
      <c r="V34" s="750"/>
      <c r="W34" s="824"/>
      <c r="X34" s="750"/>
      <c r="Y34" s="824"/>
      <c r="Z34" s="750"/>
      <c r="AA34" s="824"/>
      <c r="AB34" s="750"/>
      <c r="AC34" s="824"/>
      <c r="AD34" s="750"/>
      <c r="AE34" s="824"/>
      <c r="AF34" s="778"/>
      <c r="AG34" s="5284"/>
      <c r="AH34" s="5286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0</v>
      </c>
      <c r="C35" s="1379">
        <f>SUM(E35+G35+I35+K35+M35+O35+Q35+S35+U35+W35+Y35+AA35+AC35+AE35)</f>
        <v>0</v>
      </c>
      <c r="D35" s="1345">
        <f>SUM(F35+H35+J35+L35+N35+P35+R35+T35+V35+X35+Z35+AB35+AD35+AF35)</f>
        <v>0</v>
      </c>
      <c r="E35" s="1137"/>
      <c r="F35" s="1139"/>
      <c r="G35" s="1137"/>
      <c r="H35" s="1139"/>
      <c r="I35" s="1137"/>
      <c r="J35" s="1139"/>
      <c r="K35" s="1137"/>
      <c r="L35" s="1139"/>
      <c r="M35" s="1137"/>
      <c r="N35" s="1139"/>
      <c r="O35" s="1137"/>
      <c r="P35" s="1139"/>
      <c r="Q35" s="1137"/>
      <c r="R35" s="1139"/>
      <c r="S35" s="1137"/>
      <c r="T35" s="1139"/>
      <c r="U35" s="1137"/>
      <c r="V35" s="1139"/>
      <c r="W35" s="1137"/>
      <c r="X35" s="1139"/>
      <c r="Y35" s="1137"/>
      <c r="Z35" s="1139"/>
      <c r="AA35" s="1137"/>
      <c r="AB35" s="1139"/>
      <c r="AC35" s="1137"/>
      <c r="AD35" s="1139"/>
      <c r="AE35" s="1137"/>
      <c r="AF35" s="1143"/>
      <c r="AG35" s="5285"/>
      <c r="AH35" s="3319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30" zoomScale="80" zoomScaleNormal="80" workbookViewId="0">
      <selection activeCell="C253" sqref="C253:C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 ()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119" t="s">
        <v>209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U6" s="7119"/>
      <c r="V6" s="7119"/>
      <c r="W6" s="7119"/>
      <c r="X6" s="7119"/>
      <c r="Y6" s="7629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403" t="s">
        <v>212</v>
      </c>
      <c r="B10" s="7403"/>
      <c r="C10" s="7430" t="s">
        <v>213</v>
      </c>
      <c r="D10" s="7317"/>
      <c r="E10" s="7343"/>
      <c r="F10" s="7276" t="s">
        <v>101</v>
      </c>
      <c r="G10" s="7399"/>
      <c r="H10" s="7399"/>
      <c r="I10" s="7399"/>
      <c r="J10" s="7399"/>
      <c r="K10" s="7399"/>
      <c r="L10" s="7399"/>
      <c r="M10" s="7399"/>
      <c r="N10" s="7399"/>
      <c r="O10" s="7399"/>
      <c r="P10" s="7399"/>
      <c r="Q10" s="7399"/>
      <c r="R10" s="7399"/>
      <c r="S10" s="7399"/>
      <c r="T10" s="7399"/>
      <c r="U10" s="7399"/>
      <c r="V10" s="7399"/>
      <c r="W10" s="7399"/>
      <c r="X10" s="7399"/>
      <c r="Y10" s="7404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403"/>
      <c r="B11" s="7403"/>
      <c r="C11" s="7338"/>
      <c r="D11" s="7385"/>
      <c r="E11" s="7339"/>
      <c r="F11" s="7276" t="s">
        <v>80</v>
      </c>
      <c r="G11" s="7404"/>
      <c r="H11" s="7276" t="s">
        <v>81</v>
      </c>
      <c r="I11" s="7404"/>
      <c r="J11" s="7276" t="s">
        <v>82</v>
      </c>
      <c r="K11" s="7404"/>
      <c r="L11" s="7276" t="s">
        <v>83</v>
      </c>
      <c r="M11" s="7404"/>
      <c r="N11" s="7276" t="s">
        <v>84</v>
      </c>
      <c r="O11" s="7404"/>
      <c r="P11" s="7276" t="s">
        <v>85</v>
      </c>
      <c r="Q11" s="7404"/>
      <c r="R11" s="7276" t="s">
        <v>86</v>
      </c>
      <c r="S11" s="7404"/>
      <c r="T11" s="7276" t="s">
        <v>214</v>
      </c>
      <c r="U11" s="7404"/>
      <c r="V11" s="7276" t="s">
        <v>88</v>
      </c>
      <c r="W11" s="7404"/>
      <c r="X11" s="7276" t="s">
        <v>215</v>
      </c>
      <c r="Y11" s="7404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403"/>
      <c r="B12" s="7403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628" t="s">
        <v>216</v>
      </c>
      <c r="B13" s="7628"/>
      <c r="C13" s="1503">
        <f>SUM(D13+E13)</f>
        <v>0</v>
      </c>
      <c r="D13" s="1504">
        <f t="shared" ref="D13:E15" si="0">SUM(F13+H13+J13+L13+N13+P13+R13+T13+V13+X13)</f>
        <v>0</v>
      </c>
      <c r="E13" s="1505">
        <f t="shared" si="0"/>
        <v>0</v>
      </c>
      <c r="F13" s="1506"/>
      <c r="G13" s="1507"/>
      <c r="H13" s="1506"/>
      <c r="I13" s="1507"/>
      <c r="J13" s="1506"/>
      <c r="K13" s="1507"/>
      <c r="L13" s="1506"/>
      <c r="M13" s="1507"/>
      <c r="N13" s="1506"/>
      <c r="O13" s="1507"/>
      <c r="P13" s="1506"/>
      <c r="Q13" s="1507"/>
      <c r="R13" s="1506"/>
      <c r="S13" s="1507"/>
      <c r="T13" s="1506"/>
      <c r="U13" s="1507"/>
      <c r="V13" s="1506"/>
      <c r="W13" s="1507"/>
      <c r="X13" s="1506"/>
      <c r="Y13" s="1507"/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625" t="s">
        <v>217</v>
      </c>
      <c r="B14" s="1508" t="s">
        <v>198</v>
      </c>
      <c r="C14" s="1509">
        <f>SUM(D14+E14)</f>
        <v>0</v>
      </c>
      <c r="D14" s="935">
        <f t="shared" si="0"/>
        <v>0</v>
      </c>
      <c r="E14" s="1510">
        <f t="shared" si="0"/>
        <v>0</v>
      </c>
      <c r="F14" s="1511"/>
      <c r="G14" s="1512"/>
      <c r="H14" s="1511"/>
      <c r="I14" s="1512"/>
      <c r="J14" s="1511"/>
      <c r="K14" s="1512"/>
      <c r="L14" s="1511"/>
      <c r="M14" s="1512"/>
      <c r="N14" s="1511"/>
      <c r="O14" s="1512"/>
      <c r="P14" s="1511"/>
      <c r="Q14" s="1512"/>
      <c r="R14" s="1511"/>
      <c r="S14" s="1512"/>
      <c r="T14" s="1511"/>
      <c r="U14" s="1512"/>
      <c r="V14" s="1511"/>
      <c r="W14" s="1512"/>
      <c r="X14" s="1511"/>
      <c r="Y14" s="1512"/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626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/>
      <c r="G15" s="1518"/>
      <c r="H15" s="1519"/>
      <c r="I15" s="1520"/>
      <c r="J15" s="1519"/>
      <c r="K15" s="1520"/>
      <c r="L15" s="1517"/>
      <c r="M15" s="1518"/>
      <c r="N15" s="1517"/>
      <c r="O15" s="1518"/>
      <c r="P15" s="1517"/>
      <c r="Q15" s="1518"/>
      <c r="R15" s="1517"/>
      <c r="S15" s="1518"/>
      <c r="T15" s="1517"/>
      <c r="U15" s="1521"/>
      <c r="V15" s="1517"/>
      <c r="W15" s="1521"/>
      <c r="X15" s="1517"/>
      <c r="Y15" s="1518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290" t="s">
        <v>220</v>
      </c>
      <c r="B17" s="7290" t="s">
        <v>221</v>
      </c>
      <c r="C17" s="7430" t="s">
        <v>222</v>
      </c>
      <c r="D17" s="7317"/>
      <c r="E17" s="7343"/>
      <c r="F17" s="7561" t="s">
        <v>101</v>
      </c>
      <c r="G17" s="7580"/>
      <c r="H17" s="7580"/>
      <c r="I17" s="7580"/>
      <c r="J17" s="7580"/>
      <c r="K17" s="7580"/>
      <c r="L17" s="7580"/>
      <c r="M17" s="7580"/>
      <c r="N17" s="7580"/>
      <c r="O17" s="7580"/>
      <c r="P17" s="7580"/>
      <c r="Q17" s="7580"/>
      <c r="R17" s="7630" t="s">
        <v>36</v>
      </c>
      <c r="S17" s="7365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91"/>
      <c r="B18" s="7291"/>
      <c r="C18" s="7338"/>
      <c r="D18" s="7385"/>
      <c r="E18" s="7339"/>
      <c r="F18" s="7276" t="s">
        <v>223</v>
      </c>
      <c r="G18" s="7404"/>
      <c r="H18" s="7276" t="s">
        <v>224</v>
      </c>
      <c r="I18" s="7404"/>
      <c r="J18" s="7276" t="s">
        <v>88</v>
      </c>
      <c r="K18" s="7404"/>
      <c r="L18" s="7276" t="s">
        <v>225</v>
      </c>
      <c r="M18" s="7404"/>
      <c r="N18" s="7276" t="s">
        <v>226</v>
      </c>
      <c r="O18" s="7404"/>
      <c r="P18" s="7276" t="s">
        <v>227</v>
      </c>
      <c r="Q18" s="7399"/>
      <c r="R18" s="7309"/>
      <c r="S18" s="7291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92"/>
      <c r="B19" s="7292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631"/>
      <c r="S19" s="7627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640" t="s">
        <v>228</v>
      </c>
      <c r="B20" s="7641"/>
      <c r="C20" s="1525">
        <f t="shared" ref="C20:C29" si="1">SUM(D20+E20)</f>
        <v>0</v>
      </c>
      <c r="D20" s="1526">
        <f t="shared" ref="D20:E41" si="2">SUM(F20+H20+J20+L20+N20+P20)</f>
        <v>0</v>
      </c>
      <c r="E20" s="1527">
        <f t="shared" si="2"/>
        <v>0</v>
      </c>
      <c r="F20" s="1506"/>
      <c r="G20" s="1528"/>
      <c r="H20" s="1506"/>
      <c r="I20" s="1528"/>
      <c r="J20" s="1506"/>
      <c r="K20" s="1528"/>
      <c r="L20" s="1506"/>
      <c r="M20" s="1528"/>
      <c r="N20" s="1506"/>
      <c r="O20" s="1528"/>
      <c r="P20" s="1506"/>
      <c r="Q20" s="1529"/>
      <c r="R20" s="5287"/>
      <c r="S20" s="5293"/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334" t="s">
        <v>229</v>
      </c>
      <c r="B21" s="1531" t="s">
        <v>198</v>
      </c>
      <c r="C21" s="1509">
        <f t="shared" si="1"/>
        <v>0</v>
      </c>
      <c r="D21" s="941">
        <f t="shared" si="2"/>
        <v>0</v>
      </c>
      <c r="E21" s="1510">
        <f t="shared" si="2"/>
        <v>0</v>
      </c>
      <c r="F21" s="942"/>
      <c r="G21" s="943"/>
      <c r="H21" s="942"/>
      <c r="I21" s="943"/>
      <c r="J21" s="942"/>
      <c r="K21" s="943"/>
      <c r="L21" s="942"/>
      <c r="M21" s="943"/>
      <c r="N21" s="1532"/>
      <c r="O21" s="943"/>
      <c r="P21" s="1532"/>
      <c r="Q21" s="1533"/>
      <c r="R21" s="5288"/>
      <c r="S21" s="1645"/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335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/>
      <c r="G22" s="1540"/>
      <c r="H22" s="942"/>
      <c r="I22" s="943"/>
      <c r="J22" s="1539"/>
      <c r="K22" s="1540"/>
      <c r="L22" s="1539"/>
      <c r="M22" s="1540"/>
      <c r="N22" s="1541"/>
      <c r="O22" s="1540"/>
      <c r="P22" s="1541"/>
      <c r="Q22" s="1542"/>
      <c r="R22" s="5289"/>
      <c r="S22" s="5294"/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335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/>
      <c r="G23" s="1540"/>
      <c r="H23" s="942"/>
      <c r="I23" s="943"/>
      <c r="J23" s="1539"/>
      <c r="K23" s="1540"/>
      <c r="L23" s="1539"/>
      <c r="M23" s="1540"/>
      <c r="N23" s="1541"/>
      <c r="O23" s="1540"/>
      <c r="P23" s="1541"/>
      <c r="Q23" s="1542"/>
      <c r="R23" s="5289"/>
      <c r="S23" s="5294"/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336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/>
      <c r="G24" s="1550"/>
      <c r="H24" s="1519"/>
      <c r="I24" s="1550"/>
      <c r="J24" s="1519"/>
      <c r="K24" s="1550"/>
      <c r="L24" s="1519"/>
      <c r="M24" s="1550"/>
      <c r="N24" s="1551"/>
      <c r="O24" s="1550"/>
      <c r="P24" s="1551"/>
      <c r="Q24" s="1552"/>
      <c r="R24" s="5290"/>
      <c r="S24" s="1649"/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334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335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/>
      <c r="O26" s="943"/>
      <c r="P26" s="1532"/>
      <c r="Q26" s="1533"/>
      <c r="R26" s="5288"/>
      <c r="S26" s="1645"/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335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335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335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335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335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335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335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335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335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336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642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642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334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335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336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290" t="s">
        <v>249</v>
      </c>
      <c r="B43" s="7430" t="s">
        <v>222</v>
      </c>
      <c r="C43" s="7317"/>
      <c r="D43" s="7343"/>
      <c r="E43" s="7561" t="s">
        <v>101</v>
      </c>
      <c r="F43" s="7580"/>
      <c r="G43" s="7580"/>
      <c r="H43" s="7580"/>
      <c r="I43" s="7580"/>
      <c r="J43" s="7580"/>
      <c r="K43" s="7580"/>
      <c r="L43" s="7580"/>
      <c r="M43" s="7580"/>
      <c r="N43" s="7580"/>
      <c r="O43" s="7580"/>
      <c r="P43" s="7580"/>
      <c r="Q43" s="7630" t="s">
        <v>36</v>
      </c>
      <c r="R43" s="7365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91"/>
      <c r="B44" s="7338"/>
      <c r="C44" s="7385"/>
      <c r="D44" s="7339"/>
      <c r="E44" s="7276" t="s">
        <v>223</v>
      </c>
      <c r="F44" s="7404"/>
      <c r="G44" s="7276" t="s">
        <v>224</v>
      </c>
      <c r="H44" s="7404"/>
      <c r="I44" s="7276" t="s">
        <v>88</v>
      </c>
      <c r="J44" s="7404"/>
      <c r="K44" s="7276" t="s">
        <v>225</v>
      </c>
      <c r="L44" s="7404"/>
      <c r="M44" s="7276" t="s">
        <v>226</v>
      </c>
      <c r="N44" s="7404"/>
      <c r="O44" s="7276" t="s">
        <v>227</v>
      </c>
      <c r="P44" s="7399"/>
      <c r="Q44" s="7309"/>
      <c r="R44" s="7291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92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631"/>
      <c r="R45" s="7627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313" t="s">
        <v>252</v>
      </c>
      <c r="B51" s="7430" t="s">
        <v>213</v>
      </c>
      <c r="C51" s="7317"/>
      <c r="D51" s="7343"/>
      <c r="E51" s="7403" t="s">
        <v>101</v>
      </c>
      <c r="F51" s="7403"/>
      <c r="G51" s="7403"/>
      <c r="H51" s="7276"/>
      <c r="I51" s="7366" t="s">
        <v>36</v>
      </c>
      <c r="J51" s="7633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314"/>
      <c r="B52" s="7338"/>
      <c r="C52" s="7385"/>
      <c r="D52" s="7339"/>
      <c r="E52" s="7276" t="s">
        <v>81</v>
      </c>
      <c r="F52" s="7404"/>
      <c r="G52" s="7276" t="s">
        <v>82</v>
      </c>
      <c r="H52" s="7399"/>
      <c r="I52" s="7384"/>
      <c r="J52" s="7582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315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367"/>
      <c r="J53" s="7504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0</v>
      </c>
      <c r="C54" s="1594">
        <f t="shared" ref="C54:D57" si="14">SUM(E54+G54)</f>
        <v>0</v>
      </c>
      <c r="D54" s="1527">
        <f>SUM(F54+H54)</f>
        <v>0</v>
      </c>
      <c r="E54" s="1595">
        <f>SUM(E55:E57)</f>
        <v>0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/>
      <c r="F55" s="1535"/>
      <c r="G55" s="1532"/>
      <c r="H55" s="1533"/>
      <c r="I55" s="1543"/>
      <c r="J55" s="1540"/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/>
      <c r="F56" s="1544"/>
      <c r="G56" s="1541"/>
      <c r="H56" s="1542"/>
      <c r="I56" s="1543"/>
      <c r="J56" s="1540"/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430" t="s">
        <v>257</v>
      </c>
      <c r="B59" s="7343"/>
      <c r="C59" s="7290" t="s">
        <v>77</v>
      </c>
      <c r="D59" s="7276" t="s">
        <v>258</v>
      </c>
      <c r="E59" s="7399"/>
      <c r="F59" s="7399"/>
      <c r="G59" s="7399"/>
      <c r="H59" s="7399"/>
      <c r="I59" s="7399"/>
      <c r="J59" s="7400"/>
      <c r="K59" s="7632" t="s">
        <v>36</v>
      </c>
      <c r="L59" s="7365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338"/>
      <c r="B60" s="7339"/>
      <c r="C60" s="7292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320"/>
      <c r="L60" s="7291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643" t="s">
        <v>266</v>
      </c>
      <c r="B61" s="7644"/>
      <c r="C61" s="1611">
        <f>SUM(D61:H61)</f>
        <v>0</v>
      </c>
      <c r="D61" s="1511"/>
      <c r="E61" s="952"/>
      <c r="F61" s="952"/>
      <c r="G61" s="952"/>
      <c r="H61" s="952"/>
      <c r="I61" s="953"/>
      <c r="J61" s="1612"/>
      <c r="K61" s="5299"/>
      <c r="L61" s="5295"/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620" t="s">
        <v>267</v>
      </c>
      <c r="B62" s="7620"/>
      <c r="C62" s="1614">
        <f>SUM(D62:H62)</f>
        <v>0</v>
      </c>
      <c r="D62" s="942"/>
      <c r="E62" s="954"/>
      <c r="F62" s="954"/>
      <c r="G62" s="954"/>
      <c r="H62" s="954"/>
      <c r="I62" s="955"/>
      <c r="J62" s="956"/>
      <c r="K62" s="5300"/>
      <c r="L62" s="5294"/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620" t="s">
        <v>268</v>
      </c>
      <c r="B63" s="7620"/>
      <c r="C63" s="1614">
        <f>SUM(D63:H63)</f>
        <v>0</v>
      </c>
      <c r="D63" s="1539"/>
      <c r="E63" s="1616"/>
      <c r="F63" s="1616"/>
      <c r="G63" s="1616"/>
      <c r="H63" s="1616"/>
      <c r="I63" s="1617"/>
      <c r="J63" s="1618"/>
      <c r="K63" s="5300"/>
      <c r="L63" s="5294"/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620" t="s">
        <v>269</v>
      </c>
      <c r="B64" s="7620"/>
      <c r="C64" s="1546">
        <f>SUM(H64:J64)</f>
        <v>0</v>
      </c>
      <c r="D64" s="1619"/>
      <c r="E64" s="957"/>
      <c r="F64" s="957"/>
      <c r="G64" s="957"/>
      <c r="H64" s="958"/>
      <c r="I64" s="1616"/>
      <c r="J64" s="1620"/>
      <c r="K64" s="5300"/>
      <c r="L64" s="5294"/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620" t="s">
        <v>270</v>
      </c>
      <c r="B65" s="7620"/>
      <c r="C65" s="1546">
        <f>SUM(H65:J65)</f>
        <v>0</v>
      </c>
      <c r="D65" s="1619"/>
      <c r="E65" s="957"/>
      <c r="F65" s="957"/>
      <c r="G65" s="957"/>
      <c r="H65" s="958"/>
      <c r="I65" s="1616"/>
      <c r="J65" s="1620"/>
      <c r="K65" s="5300"/>
      <c r="L65" s="5294"/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621" t="s">
        <v>271</v>
      </c>
      <c r="B66" s="7621"/>
      <c r="C66" s="1621">
        <f>SUM(H66:J66)</f>
        <v>0</v>
      </c>
      <c r="D66" s="1622"/>
      <c r="E66" s="1623"/>
      <c r="F66" s="1623"/>
      <c r="G66" s="1623"/>
      <c r="H66" s="1624"/>
      <c r="I66" s="1625"/>
      <c r="J66" s="1626"/>
      <c r="K66" s="1733"/>
      <c r="L66" s="1649"/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622" t="s">
        <v>272</v>
      </c>
      <c r="B67" s="7622"/>
      <c r="C67" s="1084">
        <f>SUM(D67:J67)</f>
        <v>0</v>
      </c>
      <c r="D67" s="1085"/>
      <c r="E67" s="959"/>
      <c r="F67" s="959"/>
      <c r="G67" s="959"/>
      <c r="H67" s="960"/>
      <c r="I67" s="961"/>
      <c r="J67" s="962"/>
      <c r="K67" s="5301"/>
      <c r="L67" s="5298"/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343" t="s">
        <v>221</v>
      </c>
      <c r="B69" s="7430" t="s">
        <v>213</v>
      </c>
      <c r="C69" s="7317"/>
      <c r="D69" s="7343"/>
      <c r="E69" s="7403" t="s">
        <v>101</v>
      </c>
      <c r="F69" s="7403"/>
      <c r="G69" s="7403"/>
      <c r="H69" s="7645"/>
      <c r="I69" s="7630" t="s">
        <v>36</v>
      </c>
      <c r="J69" s="7365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493"/>
      <c r="B70" s="7338"/>
      <c r="C70" s="7385"/>
      <c r="D70" s="7339"/>
      <c r="E70" s="7276" t="s">
        <v>83</v>
      </c>
      <c r="F70" s="7404"/>
      <c r="G70" s="7399" t="s">
        <v>84</v>
      </c>
      <c r="H70" s="7400"/>
      <c r="I70" s="7309"/>
      <c r="J70" s="7291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39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631"/>
      <c r="J71" s="7627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0</v>
      </c>
      <c r="C72" s="1632">
        <f t="shared" ref="C72:D74" si="24">+E72+G72</f>
        <v>0</v>
      </c>
      <c r="D72" s="1633">
        <f t="shared" si="24"/>
        <v>0</v>
      </c>
      <c r="E72" s="1511"/>
      <c r="F72" s="1535"/>
      <c r="G72" s="942"/>
      <c r="H72" s="1634"/>
      <c r="I72" s="1077"/>
      <c r="J72" s="1645"/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/>
      <c r="F73" s="1544"/>
      <c r="G73" s="1539"/>
      <c r="H73" s="1639"/>
      <c r="I73" s="5300"/>
      <c r="J73" s="5294"/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/>
      <c r="F74" s="1520"/>
      <c r="G74" s="1519"/>
      <c r="H74" s="1642"/>
      <c r="I74" s="1733"/>
      <c r="J74" s="1649"/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290" t="s">
        <v>197</v>
      </c>
      <c r="B77" s="7290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91"/>
      <c r="B78" s="729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92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/>
      <c r="C86" s="1511"/>
      <c r="D86" s="952"/>
      <c r="E86" s="952"/>
      <c r="F86" s="1554"/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/>
      <c r="C87" s="1083"/>
      <c r="D87" s="961"/>
      <c r="E87" s="961"/>
      <c r="F87" s="949"/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430" t="s">
        <v>289</v>
      </c>
      <c r="B89" s="7343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625" t="s">
        <v>296</v>
      </c>
      <c r="B90" s="1653" t="s">
        <v>297</v>
      </c>
      <c r="C90" s="1613"/>
      <c r="D90" s="953"/>
      <c r="E90" s="953"/>
      <c r="F90" s="952"/>
      <c r="G90" s="1654"/>
      <c r="H90" s="1512"/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626"/>
      <c r="B91" s="1655" t="s">
        <v>298</v>
      </c>
      <c r="C91" s="1627"/>
      <c r="D91" s="1656"/>
      <c r="E91" s="1656"/>
      <c r="F91" s="1625"/>
      <c r="G91" s="1626"/>
      <c r="H91" s="1520"/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335" t="s">
        <v>299</v>
      </c>
      <c r="B92" s="1657" t="s">
        <v>300</v>
      </c>
      <c r="C92" s="1511"/>
      <c r="D92" s="952"/>
      <c r="E92" s="952"/>
      <c r="F92" s="967"/>
      <c r="G92" s="1658"/>
      <c r="H92" s="1659"/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336"/>
      <c r="B93" s="1655" t="s">
        <v>301</v>
      </c>
      <c r="C93" s="1519"/>
      <c r="D93" s="1625"/>
      <c r="E93" s="1625"/>
      <c r="F93" s="1623"/>
      <c r="G93" s="1660"/>
      <c r="H93" s="1661"/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317" t="s">
        <v>197</v>
      </c>
      <c r="B95" s="7343"/>
      <c r="C95" s="7276" t="s">
        <v>77</v>
      </c>
      <c r="D95" s="7399"/>
      <c r="E95" s="7404"/>
      <c r="F95" s="7276" t="s">
        <v>94</v>
      </c>
      <c r="G95" s="7404"/>
      <c r="H95" s="7276" t="s">
        <v>44</v>
      </c>
      <c r="I95" s="7404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385"/>
      <c r="B96" s="7339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276" t="s">
        <v>77</v>
      </c>
      <c r="B97" s="7404"/>
      <c r="C97" s="1595">
        <f t="shared" ref="C97:I97" si="33">SUM(C98:C102)</f>
        <v>0</v>
      </c>
      <c r="D97" s="1662">
        <f t="shared" si="33"/>
        <v>0</v>
      </c>
      <c r="E97" s="1596">
        <f t="shared" si="33"/>
        <v>0</v>
      </c>
      <c r="F97" s="1595">
        <f>SUM(F98:F102)</f>
        <v>0</v>
      </c>
      <c r="G97" s="1596">
        <f t="shared" si="33"/>
        <v>0</v>
      </c>
      <c r="H97" s="1595">
        <f t="shared" si="33"/>
        <v>0</v>
      </c>
      <c r="I97" s="1596">
        <f t="shared" si="33"/>
        <v>0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623" t="s">
        <v>198</v>
      </c>
      <c r="B98" s="7624"/>
      <c r="C98" s="1663">
        <f>SUM(D98+E98)</f>
        <v>0</v>
      </c>
      <c r="D98" s="1664">
        <f>SUM(F98+H98)</f>
        <v>0</v>
      </c>
      <c r="E98" s="1579">
        <f>SUM(G98+I98)</f>
        <v>0</v>
      </c>
      <c r="F98" s="1511"/>
      <c r="G98" s="1512"/>
      <c r="H98" s="1511"/>
      <c r="I98" s="1554"/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601" t="s">
        <v>278</v>
      </c>
      <c r="B99" s="7517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/>
      <c r="G99" s="1535"/>
      <c r="H99" s="942"/>
      <c r="I99" s="943"/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601" t="s">
        <v>200</v>
      </c>
      <c r="B100" s="7517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/>
      <c r="G100" s="1544"/>
      <c r="H100" s="1539"/>
      <c r="I100" s="1540"/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602" t="s">
        <v>201</v>
      </c>
      <c r="B101" s="7603"/>
      <c r="C101" s="1667">
        <f>SUM(D101+E101)</f>
        <v>0</v>
      </c>
      <c r="D101" s="1668">
        <f>SUM(F101+H101)</f>
        <v>0</v>
      </c>
      <c r="E101" s="1669">
        <f>SUM(G101+I101)</f>
        <v>0</v>
      </c>
      <c r="F101" s="1561"/>
      <c r="G101" s="1565"/>
      <c r="H101" s="1561"/>
      <c r="I101" s="1562"/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604" t="s">
        <v>303</v>
      </c>
      <c r="B102" s="760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606" t="s">
        <v>304</v>
      </c>
      <c r="B103" s="7606"/>
      <c r="C103" s="7606"/>
      <c r="D103" s="7606"/>
      <c r="E103" s="7606"/>
      <c r="F103" s="7606"/>
      <c r="G103" s="7606"/>
      <c r="H103" s="7606"/>
      <c r="I103" s="7606"/>
      <c r="J103" s="7606"/>
      <c r="K103" s="7606"/>
      <c r="L103" s="7606"/>
      <c r="M103" s="7606"/>
      <c r="N103" s="7606"/>
      <c r="O103" s="7606"/>
      <c r="P103" s="76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607" t="s">
        <v>305</v>
      </c>
      <c r="B104" s="7607"/>
      <c r="C104" s="7607"/>
      <c r="D104" s="7607"/>
      <c r="E104" s="7607"/>
      <c r="F104" s="7607"/>
      <c r="G104" s="7607"/>
      <c r="H104" s="7607"/>
      <c r="I104" s="7607"/>
      <c r="J104" s="7607"/>
      <c r="K104" s="7607"/>
      <c r="L104" s="7607"/>
      <c r="M104" s="7607"/>
      <c r="N104" s="7607"/>
      <c r="O104" s="7607"/>
      <c r="P104" s="7607"/>
      <c r="Q104" s="76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608" t="s">
        <v>306</v>
      </c>
      <c r="B105" s="7609"/>
      <c r="C105" s="7613" t="s">
        <v>307</v>
      </c>
      <c r="D105" s="7614"/>
      <c r="E105" s="7615"/>
      <c r="F105" s="7616" t="s">
        <v>101</v>
      </c>
      <c r="G105" s="7617"/>
      <c r="H105" s="7617"/>
      <c r="I105" s="7617"/>
      <c r="J105" s="7617"/>
      <c r="K105" s="7617"/>
      <c r="L105" s="7617"/>
      <c r="M105" s="7617"/>
      <c r="N105" s="7617"/>
      <c r="O105" s="7617"/>
      <c r="P105" s="7617"/>
      <c r="Q105" s="7617"/>
      <c r="R105" s="7617"/>
      <c r="S105" s="7617"/>
      <c r="T105" s="7617"/>
      <c r="U105" s="7618"/>
      <c r="V105" s="7485" t="s">
        <v>34</v>
      </c>
      <c r="W105" s="748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610"/>
      <c r="B106" s="7611"/>
      <c r="C106" s="7338"/>
      <c r="D106" s="7385"/>
      <c r="E106" s="7339"/>
      <c r="F106" s="7619" t="s">
        <v>308</v>
      </c>
      <c r="G106" s="7599"/>
      <c r="H106" s="7599" t="s">
        <v>309</v>
      </c>
      <c r="I106" s="7599"/>
      <c r="J106" s="7599" t="s">
        <v>310</v>
      </c>
      <c r="K106" s="7599"/>
      <c r="L106" s="7599" t="s">
        <v>311</v>
      </c>
      <c r="M106" s="7599"/>
      <c r="N106" s="7599" t="s">
        <v>312</v>
      </c>
      <c r="O106" s="7599"/>
      <c r="P106" s="7599" t="s">
        <v>313</v>
      </c>
      <c r="Q106" s="7599"/>
      <c r="R106" s="7599" t="s">
        <v>314</v>
      </c>
      <c r="S106" s="7599"/>
      <c r="T106" s="7599" t="s">
        <v>57</v>
      </c>
      <c r="U106" s="7600"/>
      <c r="V106" s="7485"/>
      <c r="W106" s="748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612"/>
      <c r="B107" s="7398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85"/>
      <c r="W107" s="748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595" t="s">
        <v>315</v>
      </c>
      <c r="B108" s="7596"/>
      <c r="C108" s="1674">
        <f t="shared" ref="C108:C117" si="35">SUM(D108+E108)</f>
        <v>0</v>
      </c>
      <c r="D108" s="1675">
        <f>+J108+L108+N108+P108+R108+T108</f>
        <v>0</v>
      </c>
      <c r="E108" s="1510">
        <f>+K108+M108+O108+Q108+S108+U108</f>
        <v>0</v>
      </c>
      <c r="F108" s="1676"/>
      <c r="G108" s="1677"/>
      <c r="H108" s="1676"/>
      <c r="I108" s="1677"/>
      <c r="J108" s="1511"/>
      <c r="K108" s="1554"/>
      <c r="L108" s="1511"/>
      <c r="M108" s="1554"/>
      <c r="N108" s="1511"/>
      <c r="O108" s="1554"/>
      <c r="P108" s="1555"/>
      <c r="Q108" s="1554"/>
      <c r="R108" s="1555"/>
      <c r="S108" s="1554"/>
      <c r="T108" s="1555"/>
      <c r="U108" s="1556"/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597" t="s">
        <v>316</v>
      </c>
      <c r="B109" s="7598"/>
      <c r="C109" s="1678">
        <f t="shared" si="35"/>
        <v>0</v>
      </c>
      <c r="D109" s="1679">
        <f t="shared" ref="D109:E111" si="36">SUM(J109+L109+N109+P109+R109+T109)</f>
        <v>0</v>
      </c>
      <c r="E109" s="1548">
        <f t="shared" si="36"/>
        <v>0</v>
      </c>
      <c r="F109" s="1680"/>
      <c r="G109" s="1681"/>
      <c r="H109" s="1680"/>
      <c r="I109" s="1682"/>
      <c r="J109" s="1539"/>
      <c r="K109" s="1540"/>
      <c r="L109" s="1539"/>
      <c r="M109" s="1540"/>
      <c r="N109" s="1539"/>
      <c r="O109" s="1540"/>
      <c r="P109" s="1541"/>
      <c r="Q109" s="1540"/>
      <c r="R109" s="1541"/>
      <c r="S109" s="1540"/>
      <c r="T109" s="1541"/>
      <c r="U109" s="1542"/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597" t="s">
        <v>317</v>
      </c>
      <c r="B110" s="7598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88" t="s">
        <v>318</v>
      </c>
      <c r="B111" s="7489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88" t="s">
        <v>319</v>
      </c>
      <c r="B112" s="7489"/>
      <c r="C112" s="1678">
        <f t="shared" si="35"/>
        <v>0</v>
      </c>
      <c r="D112" s="1679">
        <f>+F112+H112</f>
        <v>0</v>
      </c>
      <c r="E112" s="1548">
        <f>+G112+I112</f>
        <v>0</v>
      </c>
      <c r="F112" s="1561"/>
      <c r="G112" s="978"/>
      <c r="H112" s="1561"/>
      <c r="I112" s="1565"/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/>
      <c r="W112" s="5296"/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88" t="s">
        <v>320</v>
      </c>
      <c r="B113" s="7489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88" t="s">
        <v>321</v>
      </c>
      <c r="B114" s="7489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90" t="s">
        <v>322</v>
      </c>
      <c r="B115" s="1691" t="s">
        <v>323</v>
      </c>
      <c r="C115" s="1692">
        <f t="shared" si="35"/>
        <v>0</v>
      </c>
      <c r="D115" s="1693">
        <f t="shared" ref="D115:E117" si="41">SUM(F115+H115+J115+L115+N115+P115+R115+T115)</f>
        <v>0</v>
      </c>
      <c r="E115" s="1510">
        <f t="shared" si="41"/>
        <v>0</v>
      </c>
      <c r="F115" s="1511"/>
      <c r="G115" s="1694"/>
      <c r="H115" s="1511"/>
      <c r="I115" s="1512"/>
      <c r="J115" s="1511"/>
      <c r="K115" s="1554"/>
      <c r="L115" s="1511"/>
      <c r="M115" s="1554"/>
      <c r="N115" s="1511"/>
      <c r="O115" s="1512"/>
      <c r="P115" s="1511"/>
      <c r="Q115" s="1512"/>
      <c r="R115" s="1511"/>
      <c r="S115" s="1512"/>
      <c r="T115" s="1511"/>
      <c r="U115" s="1654"/>
      <c r="V115" s="5291"/>
      <c r="W115" s="5295"/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91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/>
      <c r="G116" s="978"/>
      <c r="H116" s="1561"/>
      <c r="I116" s="1565"/>
      <c r="J116" s="1561"/>
      <c r="K116" s="1562"/>
      <c r="L116" s="1561"/>
      <c r="M116" s="1562"/>
      <c r="N116" s="1561"/>
      <c r="O116" s="1565"/>
      <c r="P116" s="1561"/>
      <c r="Q116" s="1565"/>
      <c r="R116" s="1561"/>
      <c r="S116" s="1565"/>
      <c r="T116" s="1561"/>
      <c r="U116" s="1620"/>
      <c r="V116" s="5304"/>
      <c r="W116" s="5294"/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92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/>
      <c r="G117" s="1703"/>
      <c r="H117" s="1702"/>
      <c r="I117" s="1704"/>
      <c r="J117" s="1702"/>
      <c r="K117" s="1705"/>
      <c r="L117" s="1702"/>
      <c r="M117" s="1705"/>
      <c r="N117" s="1702"/>
      <c r="O117" s="1704"/>
      <c r="P117" s="1702"/>
      <c r="Q117" s="1704"/>
      <c r="R117" s="1702"/>
      <c r="S117" s="1704"/>
      <c r="T117" s="1702"/>
      <c r="U117" s="1703"/>
      <c r="V117" s="5305"/>
      <c r="W117" s="1649"/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91" t="s">
        <v>220</v>
      </c>
      <c r="B119" s="7291" t="s">
        <v>221</v>
      </c>
      <c r="C119" s="7319" t="s">
        <v>222</v>
      </c>
      <c r="D119" s="7320"/>
      <c r="E119" s="7493"/>
      <c r="F119" s="7561" t="s">
        <v>101</v>
      </c>
      <c r="G119" s="7580"/>
      <c r="H119" s="7580"/>
      <c r="I119" s="7580"/>
      <c r="J119" s="7580"/>
      <c r="K119" s="7580"/>
      <c r="L119" s="7580"/>
      <c r="M119" s="7580"/>
      <c r="N119" s="7580"/>
      <c r="O119" s="7580"/>
      <c r="P119" s="7580"/>
      <c r="Q119" s="7580"/>
      <c r="R119" s="7580"/>
      <c r="S119" s="7580"/>
      <c r="T119" s="7395"/>
      <c r="U119" s="7395"/>
      <c r="V119" s="7580"/>
      <c r="W119" s="7580"/>
      <c r="X119" s="7580"/>
      <c r="Y119" s="7580"/>
      <c r="Z119" s="7580"/>
      <c r="AA119" s="7307"/>
      <c r="AB119" s="7634" t="s">
        <v>327</v>
      </c>
      <c r="AC119" s="7637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91"/>
      <c r="B120" s="7291"/>
      <c r="C120" s="7338"/>
      <c r="D120" s="7385"/>
      <c r="E120" s="7339"/>
      <c r="F120" s="7276" t="s">
        <v>328</v>
      </c>
      <c r="G120" s="7404"/>
      <c r="H120" s="7276" t="s">
        <v>329</v>
      </c>
      <c r="I120" s="7404"/>
      <c r="J120" s="7276" t="s">
        <v>330</v>
      </c>
      <c r="K120" s="7404"/>
      <c r="L120" s="7399" t="s">
        <v>331</v>
      </c>
      <c r="M120" s="7404"/>
      <c r="N120" s="7276" t="s">
        <v>94</v>
      </c>
      <c r="O120" s="7404"/>
      <c r="P120" s="7276" t="s">
        <v>44</v>
      </c>
      <c r="Q120" s="7404"/>
      <c r="R120" s="7276" t="s">
        <v>45</v>
      </c>
      <c r="S120" s="7404"/>
      <c r="T120" s="7276" t="s">
        <v>332</v>
      </c>
      <c r="U120" s="7404"/>
      <c r="V120" s="7276" t="s">
        <v>54</v>
      </c>
      <c r="W120" s="7404"/>
      <c r="X120" s="7276" t="s">
        <v>333</v>
      </c>
      <c r="Y120" s="7404"/>
      <c r="Z120" s="7584" t="s">
        <v>57</v>
      </c>
      <c r="AA120" s="7594"/>
      <c r="AB120" s="7635"/>
      <c r="AC120" s="7638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92"/>
      <c r="B121" s="7292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636"/>
      <c r="AC121" s="7639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24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592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/>
      <c r="G123" s="1544"/>
      <c r="H123" s="1539"/>
      <c r="I123" s="1540"/>
      <c r="J123" s="1539"/>
      <c r="K123" s="1540"/>
      <c r="L123" s="1726"/>
      <c r="M123" s="1540"/>
      <c r="N123" s="1539"/>
      <c r="O123" s="1540"/>
      <c r="P123" s="1539"/>
      <c r="Q123" s="1540"/>
      <c r="R123" s="1539"/>
      <c r="S123" s="1540"/>
      <c r="T123" s="1539"/>
      <c r="U123" s="1540"/>
      <c r="V123" s="1541"/>
      <c r="W123" s="1540"/>
      <c r="X123" s="1541"/>
      <c r="Y123" s="1540"/>
      <c r="Z123" s="1727"/>
      <c r="AA123" s="1728"/>
      <c r="AB123" s="5309"/>
      <c r="AC123" s="5313"/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592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/>
      <c r="G124" s="1544"/>
      <c r="H124" s="1539"/>
      <c r="I124" s="1540"/>
      <c r="J124" s="1539"/>
      <c r="K124" s="1540"/>
      <c r="L124" s="1726"/>
      <c r="M124" s="1540"/>
      <c r="N124" s="1539"/>
      <c r="O124" s="1540"/>
      <c r="P124" s="1539"/>
      <c r="Q124" s="1540"/>
      <c r="R124" s="1539"/>
      <c r="S124" s="1540"/>
      <c r="T124" s="1539"/>
      <c r="U124" s="1540"/>
      <c r="V124" s="1541"/>
      <c r="W124" s="1540"/>
      <c r="X124" s="1541"/>
      <c r="Y124" s="1540"/>
      <c r="Z124" s="1727"/>
      <c r="AA124" s="1728"/>
      <c r="AB124" s="5309"/>
      <c r="AC124" s="5313"/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325"/>
      <c r="B125" s="1536" t="s">
        <v>338</v>
      </c>
      <c r="C125" s="1646">
        <f t="shared" si="43"/>
        <v>0</v>
      </c>
      <c r="D125" s="1730">
        <f t="shared" si="44"/>
        <v>0</v>
      </c>
      <c r="E125" s="1731">
        <f t="shared" si="44"/>
        <v>0</v>
      </c>
      <c r="F125" s="1539"/>
      <c r="G125" s="1544"/>
      <c r="H125" s="1539"/>
      <c r="I125" s="1540"/>
      <c r="J125" s="1539"/>
      <c r="K125" s="1540"/>
      <c r="L125" s="1726"/>
      <c r="M125" s="1540"/>
      <c r="N125" s="1539"/>
      <c r="O125" s="1540"/>
      <c r="P125" s="1539"/>
      <c r="Q125" s="1540"/>
      <c r="R125" s="1539"/>
      <c r="S125" s="1540"/>
      <c r="T125" s="1539"/>
      <c r="U125" s="1540"/>
      <c r="V125" s="1541"/>
      <c r="W125" s="1540"/>
      <c r="X125" s="1541"/>
      <c r="Y125" s="1540"/>
      <c r="Z125" s="1727"/>
      <c r="AA125" s="1728"/>
      <c r="AB125" s="5309"/>
      <c r="AC125" s="5313"/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593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24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592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592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/>
      <c r="G129" s="1544"/>
      <c r="H129" s="1539"/>
      <c r="I129" s="1540"/>
      <c r="J129" s="1539"/>
      <c r="K129" s="1540"/>
      <c r="L129" s="1726"/>
      <c r="M129" s="1540"/>
      <c r="N129" s="1539"/>
      <c r="O129" s="1540"/>
      <c r="P129" s="1539"/>
      <c r="Q129" s="1540"/>
      <c r="R129" s="1539"/>
      <c r="S129" s="1540"/>
      <c r="T129" s="1539"/>
      <c r="U129" s="1540"/>
      <c r="V129" s="1541"/>
      <c r="W129" s="1540"/>
      <c r="X129" s="1541"/>
      <c r="Y129" s="1540"/>
      <c r="Z129" s="1727"/>
      <c r="AA129" s="1728"/>
      <c r="AB129" s="5309"/>
      <c r="AC129" s="5313"/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325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593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334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335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335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335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336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24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592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592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/>
      <c r="G139" s="1544"/>
      <c r="H139" s="1539"/>
      <c r="I139" s="1540"/>
      <c r="J139" s="1539"/>
      <c r="K139" s="1540"/>
      <c r="L139" s="1726"/>
      <c r="M139" s="1540"/>
      <c r="N139" s="1539"/>
      <c r="O139" s="1540"/>
      <c r="P139" s="1539"/>
      <c r="Q139" s="1540"/>
      <c r="R139" s="1539"/>
      <c r="S139" s="1540"/>
      <c r="T139" s="1539"/>
      <c r="U139" s="1540"/>
      <c r="V139" s="1541"/>
      <c r="W139" s="1540"/>
      <c r="X139" s="1541"/>
      <c r="Y139" s="1540"/>
      <c r="Z139" s="1727"/>
      <c r="AA139" s="1728"/>
      <c r="AB139" s="5309"/>
      <c r="AC139" s="5313"/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325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593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24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592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/>
      <c r="G143" s="1544"/>
      <c r="H143" s="1539"/>
      <c r="I143" s="1540"/>
      <c r="J143" s="1539"/>
      <c r="K143" s="1540"/>
      <c r="L143" s="1726"/>
      <c r="M143" s="1540"/>
      <c r="N143" s="1539"/>
      <c r="O143" s="1540"/>
      <c r="P143" s="1539"/>
      <c r="Q143" s="1540"/>
      <c r="R143" s="1539"/>
      <c r="S143" s="1540"/>
      <c r="T143" s="1539"/>
      <c r="U143" s="1540"/>
      <c r="V143" s="1541"/>
      <c r="W143" s="1540"/>
      <c r="X143" s="1541"/>
      <c r="Y143" s="1540"/>
      <c r="Z143" s="1727"/>
      <c r="AA143" s="1728"/>
      <c r="AB143" s="5309"/>
      <c r="AC143" s="5313"/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592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325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/>
      <c r="G145" s="1544"/>
      <c r="H145" s="1539"/>
      <c r="I145" s="1540"/>
      <c r="J145" s="1539"/>
      <c r="K145" s="1540"/>
      <c r="L145" s="1726"/>
      <c r="M145" s="1540"/>
      <c r="N145" s="1539"/>
      <c r="O145" s="1540"/>
      <c r="P145" s="1539"/>
      <c r="Q145" s="1540"/>
      <c r="R145" s="1539"/>
      <c r="S145" s="1540"/>
      <c r="T145" s="1539"/>
      <c r="U145" s="1540"/>
      <c r="V145" s="1541"/>
      <c r="W145" s="1540"/>
      <c r="X145" s="1541"/>
      <c r="Y145" s="1540"/>
      <c r="Z145" s="1727"/>
      <c r="AA145" s="1728"/>
      <c r="AB145" s="5309"/>
      <c r="AC145" s="5313"/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593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334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335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335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335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/>
      <c r="G150" s="1544"/>
      <c r="H150" s="1539"/>
      <c r="I150" s="1540"/>
      <c r="J150" s="1539"/>
      <c r="K150" s="1540"/>
      <c r="L150" s="1726"/>
      <c r="M150" s="1540"/>
      <c r="N150" s="1539"/>
      <c r="O150" s="1540"/>
      <c r="P150" s="1539"/>
      <c r="Q150" s="1540"/>
      <c r="R150" s="1539"/>
      <c r="S150" s="1540"/>
      <c r="T150" s="1539"/>
      <c r="U150" s="1540"/>
      <c r="V150" s="1541"/>
      <c r="W150" s="1540"/>
      <c r="X150" s="1541"/>
      <c r="Y150" s="1540"/>
      <c r="Z150" s="1727"/>
      <c r="AA150" s="1728"/>
      <c r="AB150" s="5309"/>
      <c r="AC150" s="5313"/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335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/>
      <c r="G151" s="1565"/>
      <c r="H151" s="1561"/>
      <c r="I151" s="1562"/>
      <c r="J151" s="1561"/>
      <c r="K151" s="1562"/>
      <c r="L151" s="978"/>
      <c r="M151" s="1562"/>
      <c r="N151" s="1561"/>
      <c r="O151" s="1562"/>
      <c r="P151" s="1561"/>
      <c r="Q151" s="1562"/>
      <c r="R151" s="1561"/>
      <c r="S151" s="1562"/>
      <c r="T151" s="1561"/>
      <c r="U151" s="1562"/>
      <c r="V151" s="1563"/>
      <c r="W151" s="1562"/>
      <c r="X151" s="1563"/>
      <c r="Y151" s="1562"/>
      <c r="Z151" s="984"/>
      <c r="AA151" s="1739"/>
      <c r="AB151" s="984"/>
      <c r="AC151" s="5315"/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276" t="s">
        <v>345</v>
      </c>
      <c r="B152" s="7404"/>
      <c r="C152" s="1740">
        <f>SUM(C122:C151)</f>
        <v>0</v>
      </c>
      <c r="D152" s="1741">
        <f>SUM(D122:D151)</f>
        <v>0</v>
      </c>
      <c r="E152" s="1742">
        <f t="shared" ref="E152:AA152" si="50">SUM(E122:E151)</f>
        <v>0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0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0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589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589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589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589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589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590" t="s">
        <v>345</v>
      </c>
      <c r="B158" s="7591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317" t="s">
        <v>252</v>
      </c>
      <c r="B160" s="7343"/>
      <c r="C160" s="7430" t="s">
        <v>77</v>
      </c>
      <c r="D160" s="7317"/>
      <c r="E160" s="7343"/>
      <c r="F160" s="7276" t="s">
        <v>101</v>
      </c>
      <c r="G160" s="7399"/>
      <c r="H160" s="7399"/>
      <c r="I160" s="7399"/>
      <c r="J160" s="7399"/>
      <c r="K160" s="7399"/>
      <c r="L160" s="7399"/>
      <c r="M160" s="7399"/>
      <c r="N160" s="7399"/>
      <c r="O160" s="7399"/>
      <c r="P160" s="7399"/>
      <c r="Q160" s="7399"/>
      <c r="R160" s="7399"/>
      <c r="S160" s="7399"/>
      <c r="T160" s="7399"/>
      <c r="U160" s="7399"/>
      <c r="V160" s="7399"/>
      <c r="W160" s="7399"/>
      <c r="X160" s="7399"/>
      <c r="Y160" s="7399"/>
      <c r="Z160" s="7399"/>
      <c r="AA160" s="7399"/>
      <c r="AB160" s="7399"/>
      <c r="AC160" s="7399"/>
      <c r="AD160" s="7399"/>
      <c r="AE160" s="7399"/>
      <c r="AF160" s="7399"/>
      <c r="AG160" s="7399"/>
      <c r="AH160" s="7399"/>
      <c r="AI160" s="7399"/>
      <c r="AJ160" s="7399"/>
      <c r="AK160" s="7399"/>
      <c r="AL160" s="7399"/>
      <c r="AM160" s="7404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320"/>
      <c r="B161" s="7493"/>
      <c r="C161" s="7338"/>
      <c r="D161" s="7385"/>
      <c r="E161" s="7339"/>
      <c r="F161" s="7276" t="s">
        <v>348</v>
      </c>
      <c r="G161" s="7404"/>
      <c r="H161" s="7276" t="s">
        <v>331</v>
      </c>
      <c r="I161" s="7404"/>
      <c r="J161" s="7276" t="s">
        <v>94</v>
      </c>
      <c r="K161" s="7404"/>
      <c r="L161" s="7522" t="s">
        <v>44</v>
      </c>
      <c r="M161" s="7507"/>
      <c r="N161" s="7507" t="s">
        <v>45</v>
      </c>
      <c r="O161" s="7523"/>
      <c r="P161" s="7276" t="s">
        <v>46</v>
      </c>
      <c r="Q161" s="7404"/>
      <c r="R161" s="7399" t="s">
        <v>47</v>
      </c>
      <c r="S161" s="7404"/>
      <c r="T161" s="7399" t="s">
        <v>48</v>
      </c>
      <c r="U161" s="7404"/>
      <c r="V161" s="7276" t="s">
        <v>49</v>
      </c>
      <c r="W161" s="7404"/>
      <c r="X161" s="7399" t="s">
        <v>50</v>
      </c>
      <c r="Y161" s="7404"/>
      <c r="Z161" s="7584" t="s">
        <v>51</v>
      </c>
      <c r="AA161" s="7585"/>
      <c r="AB161" s="7584" t="s">
        <v>52</v>
      </c>
      <c r="AC161" s="7585"/>
      <c r="AD161" s="7584" t="s">
        <v>53</v>
      </c>
      <c r="AE161" s="7585"/>
      <c r="AF161" s="7584" t="s">
        <v>54</v>
      </c>
      <c r="AG161" s="7585"/>
      <c r="AH161" s="7584" t="s">
        <v>55</v>
      </c>
      <c r="AI161" s="7585"/>
      <c r="AJ161" s="7584" t="s">
        <v>56</v>
      </c>
      <c r="AK161" s="7585"/>
      <c r="AL161" s="7586" t="s">
        <v>57</v>
      </c>
      <c r="AM161" s="7585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385"/>
      <c r="B162" s="7339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587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511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588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587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511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588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290" t="s">
        <v>220</v>
      </c>
      <c r="B170" s="7290" t="s">
        <v>221</v>
      </c>
      <c r="C170" s="7430" t="s">
        <v>77</v>
      </c>
      <c r="D170" s="7317"/>
      <c r="E170" s="7343"/>
      <c r="F170" s="7276" t="s">
        <v>101</v>
      </c>
      <c r="G170" s="7399"/>
      <c r="H170" s="7399"/>
      <c r="I170" s="7399"/>
      <c r="J170" s="7399"/>
      <c r="K170" s="7399"/>
      <c r="L170" s="7399"/>
      <c r="M170" s="7399"/>
      <c r="N170" s="7399"/>
      <c r="O170" s="7404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91"/>
      <c r="B171" s="7291"/>
      <c r="C171" s="7338"/>
      <c r="D171" s="7385"/>
      <c r="E171" s="7339"/>
      <c r="F171" s="7276" t="s">
        <v>53</v>
      </c>
      <c r="G171" s="7404"/>
      <c r="H171" s="7276" t="s">
        <v>54</v>
      </c>
      <c r="I171" s="7404"/>
      <c r="J171" s="7276" t="s">
        <v>55</v>
      </c>
      <c r="K171" s="7404"/>
      <c r="L171" s="7276" t="s">
        <v>56</v>
      </c>
      <c r="M171" s="7404"/>
      <c r="N171" s="7276" t="s">
        <v>57</v>
      </c>
      <c r="O171" s="7404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92"/>
      <c r="B172" s="7292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334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335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336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334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335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336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583" t="s">
        <v>360</v>
      </c>
      <c r="B179" s="7583"/>
      <c r="C179" s="7583"/>
      <c r="D179" s="7583"/>
      <c r="E179" s="7583"/>
      <c r="F179" s="7583"/>
      <c r="G179" s="7583"/>
      <c r="H179" s="7583"/>
      <c r="I179" s="7583"/>
      <c r="J179" s="7583"/>
      <c r="K179" s="7583"/>
      <c r="L179" s="7583"/>
      <c r="M179" s="7583"/>
      <c r="N179" s="7583"/>
      <c r="O179" s="7583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430" t="s">
        <v>361</v>
      </c>
      <c r="B180" s="7343"/>
      <c r="C180" s="7430" t="s">
        <v>77</v>
      </c>
      <c r="D180" s="7317"/>
      <c r="E180" s="7343"/>
      <c r="F180" s="7276" t="s">
        <v>101</v>
      </c>
      <c r="G180" s="7399"/>
      <c r="H180" s="7399"/>
      <c r="I180" s="7399"/>
      <c r="J180" s="7399"/>
      <c r="K180" s="7399"/>
      <c r="L180" s="7399"/>
      <c r="M180" s="7399"/>
      <c r="N180" s="7399"/>
      <c r="O180" s="7399"/>
      <c r="P180" s="7399"/>
      <c r="Q180" s="7404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19"/>
      <c r="B181" s="7493"/>
      <c r="C181" s="7338"/>
      <c r="D181" s="7385"/>
      <c r="E181" s="7339"/>
      <c r="F181" s="7276" t="s">
        <v>54</v>
      </c>
      <c r="G181" s="7404"/>
      <c r="H181" s="7276" t="s">
        <v>55</v>
      </c>
      <c r="I181" s="7404"/>
      <c r="J181" s="7276" t="s">
        <v>56</v>
      </c>
      <c r="K181" s="7404"/>
      <c r="L181" s="7276" t="s">
        <v>362</v>
      </c>
      <c r="M181" s="7404"/>
      <c r="N181" s="7276" t="s">
        <v>363</v>
      </c>
      <c r="O181" s="7404"/>
      <c r="P181" s="7276" t="s">
        <v>364</v>
      </c>
      <c r="Q181" s="7404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338"/>
      <c r="B182" s="7339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514" t="s">
        <v>365</v>
      </c>
      <c r="B183" s="7515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16" t="s">
        <v>366</v>
      </c>
      <c r="B184" s="7517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18" t="s">
        <v>367</v>
      </c>
      <c r="B185" s="7519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276" t="s">
        <v>77</v>
      </c>
      <c r="B186" s="7404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430" t="s">
        <v>370</v>
      </c>
      <c r="B189" s="7343"/>
      <c r="C189" s="7494" t="s">
        <v>307</v>
      </c>
      <c r="D189" s="7495"/>
      <c r="E189" s="7579"/>
      <c r="F189" s="7561" t="s">
        <v>101</v>
      </c>
      <c r="G189" s="7580"/>
      <c r="H189" s="7580"/>
      <c r="I189" s="7580"/>
      <c r="J189" s="7580"/>
      <c r="K189" s="7580"/>
      <c r="L189" s="7580"/>
      <c r="M189" s="7580"/>
      <c r="N189" s="7580"/>
      <c r="O189" s="7580"/>
      <c r="P189" s="7580"/>
      <c r="Q189" s="7580"/>
      <c r="R189" s="7580"/>
      <c r="S189" s="7580"/>
      <c r="T189" s="7580"/>
      <c r="U189" s="7562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19"/>
      <c r="B190" s="7493"/>
      <c r="C190" s="7497"/>
      <c r="D190" s="7498"/>
      <c r="E190" s="7499"/>
      <c r="F190" s="7522" t="s">
        <v>348</v>
      </c>
      <c r="G190" s="7523"/>
      <c r="H190" s="7524" t="s">
        <v>331</v>
      </c>
      <c r="I190" s="7523"/>
      <c r="J190" s="7522" t="s">
        <v>94</v>
      </c>
      <c r="K190" s="7523"/>
      <c r="L190" s="7524" t="s">
        <v>44</v>
      </c>
      <c r="M190" s="7523"/>
      <c r="N190" s="7524" t="s">
        <v>45</v>
      </c>
      <c r="O190" s="7523"/>
      <c r="P190" s="7524" t="s">
        <v>371</v>
      </c>
      <c r="Q190" s="7523"/>
      <c r="R190" s="7524" t="s">
        <v>372</v>
      </c>
      <c r="S190" s="7523"/>
      <c r="T190" s="7581" t="s">
        <v>373</v>
      </c>
      <c r="U190" s="7582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338"/>
      <c r="B191" s="7339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508" t="s">
        <v>374</v>
      </c>
      <c r="B192" s="7509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510" t="s">
        <v>375</v>
      </c>
      <c r="B193" s="7511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512" t="s">
        <v>376</v>
      </c>
      <c r="B194" s="7513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430" t="s">
        <v>370</v>
      </c>
      <c r="B196" s="7343"/>
      <c r="C196" s="7494" t="s">
        <v>307</v>
      </c>
      <c r="D196" s="7495"/>
      <c r="E196" s="7496"/>
      <c r="F196" s="7500" t="s">
        <v>101</v>
      </c>
      <c r="G196" s="7501"/>
      <c r="H196" s="7501"/>
      <c r="I196" s="7501"/>
      <c r="J196" s="7501"/>
      <c r="K196" s="7501"/>
      <c r="L196" s="7501"/>
      <c r="M196" s="7501"/>
      <c r="N196" s="7501"/>
      <c r="O196" s="7502"/>
      <c r="P196" s="7404" t="s">
        <v>378</v>
      </c>
      <c r="Q196" s="7403"/>
      <c r="R196" s="7403"/>
      <c r="S196" s="7403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19"/>
      <c r="B197" s="7493"/>
      <c r="C197" s="7497"/>
      <c r="D197" s="7498"/>
      <c r="E197" s="7499"/>
      <c r="F197" s="7503" t="s">
        <v>44</v>
      </c>
      <c r="G197" s="7504"/>
      <c r="H197" s="7503" t="s">
        <v>45</v>
      </c>
      <c r="I197" s="7504"/>
      <c r="J197" s="7503" t="s">
        <v>371</v>
      </c>
      <c r="K197" s="7504"/>
      <c r="L197" s="7503" t="s">
        <v>372</v>
      </c>
      <c r="M197" s="7504"/>
      <c r="N197" s="7503" t="s">
        <v>373</v>
      </c>
      <c r="O197" s="7505"/>
      <c r="P197" s="7506" t="s">
        <v>348</v>
      </c>
      <c r="Q197" s="7507" t="s">
        <v>331</v>
      </c>
      <c r="R197" s="7507" t="s">
        <v>94</v>
      </c>
      <c r="S197" s="7404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338"/>
      <c r="B198" s="7339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506"/>
      <c r="Q198" s="7507"/>
      <c r="R198" s="7507"/>
      <c r="S198" s="7404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508" t="s">
        <v>379</v>
      </c>
      <c r="B199" s="7509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510" t="s">
        <v>380</v>
      </c>
      <c r="B200" s="7511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577" t="s">
        <v>381</v>
      </c>
      <c r="B201" s="757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536" t="s">
        <v>383</v>
      </c>
      <c r="B203" s="7432"/>
      <c r="C203" s="7564" t="s">
        <v>77</v>
      </c>
      <c r="D203" s="7565"/>
      <c r="E203" s="7566"/>
      <c r="F203" s="7570" t="s">
        <v>101</v>
      </c>
      <c r="G203" s="7570"/>
      <c r="H203" s="7570"/>
      <c r="I203" s="7570"/>
      <c r="J203" s="7570"/>
      <c r="K203" s="7570"/>
      <c r="L203" s="7570"/>
      <c r="M203" s="7570"/>
      <c r="N203" s="7570"/>
      <c r="O203" s="7570"/>
      <c r="P203" s="7570"/>
      <c r="Q203" s="7570"/>
      <c r="R203" s="7570"/>
      <c r="S203" s="7570"/>
      <c r="T203" s="7570"/>
      <c r="U203" s="7570"/>
      <c r="V203" s="7570"/>
      <c r="W203" s="7570"/>
      <c r="X203" s="7570"/>
      <c r="Y203" s="7570"/>
      <c r="Z203" s="7570"/>
      <c r="AA203" s="7570"/>
      <c r="AB203" s="7570"/>
      <c r="AC203" s="7571"/>
      <c r="AD203" s="7553" t="s">
        <v>34</v>
      </c>
      <c r="AE203" s="7436"/>
      <c r="AF203" s="7435" t="s">
        <v>35</v>
      </c>
      <c r="AG203" s="7436"/>
      <c r="AH203" s="7555" t="s">
        <v>36</v>
      </c>
      <c r="AI203" s="7558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537"/>
      <c r="B204" s="7433"/>
      <c r="C204" s="7567"/>
      <c r="D204" s="7568"/>
      <c r="E204" s="7569"/>
      <c r="F204" s="7561" t="s">
        <v>384</v>
      </c>
      <c r="G204" s="7562"/>
      <c r="H204" s="7538" t="s">
        <v>385</v>
      </c>
      <c r="I204" s="7434"/>
      <c r="J204" s="7538" t="s">
        <v>386</v>
      </c>
      <c r="K204" s="7434"/>
      <c r="L204" s="7538" t="s">
        <v>387</v>
      </c>
      <c r="M204" s="7434"/>
      <c r="N204" s="7538" t="s">
        <v>388</v>
      </c>
      <c r="O204" s="7434"/>
      <c r="P204" s="7538" t="s">
        <v>389</v>
      </c>
      <c r="Q204" s="7434"/>
      <c r="R204" s="7538" t="s">
        <v>390</v>
      </c>
      <c r="S204" s="7434"/>
      <c r="T204" s="7572" t="s">
        <v>391</v>
      </c>
      <c r="U204" s="7572"/>
      <c r="V204" s="7572" t="s">
        <v>392</v>
      </c>
      <c r="W204" s="7572"/>
      <c r="X204" s="7572" t="s">
        <v>393</v>
      </c>
      <c r="Y204" s="7572"/>
      <c r="Z204" s="7524" t="s">
        <v>308</v>
      </c>
      <c r="AA204" s="7523"/>
      <c r="AB204" s="7524" t="s">
        <v>309</v>
      </c>
      <c r="AC204" s="7563"/>
      <c r="AD204" s="7554"/>
      <c r="AE204" s="7438"/>
      <c r="AF204" s="7437"/>
      <c r="AG204" s="7438"/>
      <c r="AH204" s="7556"/>
      <c r="AI204" s="7559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538"/>
      <c r="B205" s="743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557"/>
      <c r="AI205" s="7560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573" t="s">
        <v>395</v>
      </c>
      <c r="B206" s="1805" t="s">
        <v>323</v>
      </c>
      <c r="C206" s="1805">
        <f>SUM(D206+E206)</f>
        <v>0</v>
      </c>
      <c r="D206" s="1806">
        <f>SUM(F206+H206+J206+L206+N206+P206+R206+T206+V206+X206+Z206+AB206)</f>
        <v>0</v>
      </c>
      <c r="E206" s="1807">
        <f>SUM(G206+I206+K206+M206+O206+Q206+S206+U206+W206+Y206+AA206+AC206)</f>
        <v>0</v>
      </c>
      <c r="F206" s="1808"/>
      <c r="G206" s="1809"/>
      <c r="H206" s="1808"/>
      <c r="I206" s="1809"/>
      <c r="J206" s="1808"/>
      <c r="K206" s="1809"/>
      <c r="L206" s="1808"/>
      <c r="M206" s="1809"/>
      <c r="N206" s="1808"/>
      <c r="O206" s="1809"/>
      <c r="P206" s="1808"/>
      <c r="Q206" s="1810"/>
      <c r="R206" s="1808"/>
      <c r="S206" s="1810"/>
      <c r="T206" s="1808"/>
      <c r="U206" s="1809"/>
      <c r="V206" s="1808"/>
      <c r="W206" s="1809"/>
      <c r="X206" s="1808"/>
      <c r="Y206" s="1810"/>
      <c r="Z206" s="1808"/>
      <c r="AA206" s="1810"/>
      <c r="AB206" s="1808"/>
      <c r="AC206" s="1811"/>
      <c r="AD206" s="1809"/>
      <c r="AE206" s="1810"/>
      <c r="AF206" s="1809"/>
      <c r="AG206" s="1810"/>
      <c r="AH206" s="5319"/>
      <c r="AI206" s="5321"/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574"/>
      <c r="B207" s="1812" t="s">
        <v>396</v>
      </c>
      <c r="C207" s="1813">
        <f>SUM(D207+E207)</f>
        <v>0</v>
      </c>
      <c r="D207" s="1814">
        <f>SUM(F207+H207+J207+L207+N207+P207+R207+T207+V207+X207+Z207+AB207)</f>
        <v>0</v>
      </c>
      <c r="E207" s="1815">
        <f>SUM(G207+I207+K207+M207+O207+Q207+S207+U207+W207+Y207+AA207+AC207)</f>
        <v>0</v>
      </c>
      <c r="F207" s="1816"/>
      <c r="G207" s="1817"/>
      <c r="H207" s="1816"/>
      <c r="I207" s="1817"/>
      <c r="J207" s="1816"/>
      <c r="K207" s="1817"/>
      <c r="L207" s="1816"/>
      <c r="M207" s="1817"/>
      <c r="N207" s="1816"/>
      <c r="O207" s="1817"/>
      <c r="P207" s="1816"/>
      <c r="Q207" s="1818"/>
      <c r="R207" s="1816"/>
      <c r="S207" s="1818"/>
      <c r="T207" s="1816"/>
      <c r="U207" s="1817"/>
      <c r="V207" s="1816"/>
      <c r="W207" s="1817"/>
      <c r="X207" s="1816"/>
      <c r="Y207" s="1818"/>
      <c r="Z207" s="1816"/>
      <c r="AA207" s="1818"/>
      <c r="AB207" s="1816"/>
      <c r="AC207" s="1819"/>
      <c r="AD207" s="1820"/>
      <c r="AE207" s="1818"/>
      <c r="AF207" s="1820"/>
      <c r="AG207" s="1818"/>
      <c r="AH207" s="1892"/>
      <c r="AI207" s="5322"/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575" t="s">
        <v>77</v>
      </c>
      <c r="B208" s="7576"/>
      <c r="C208" s="1821">
        <f>SUM(D208+E208)</f>
        <v>0</v>
      </c>
      <c r="D208" s="1822">
        <f t="shared" ref="D208:AI208" si="68">SUM(D206+D207)</f>
        <v>0</v>
      </c>
      <c r="E208" s="1823">
        <f t="shared" si="68"/>
        <v>0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0</v>
      </c>
      <c r="N208" s="1824">
        <f t="shared" si="68"/>
        <v>0</v>
      </c>
      <c r="O208" s="1825">
        <f t="shared" si="68"/>
        <v>0</v>
      </c>
      <c r="P208" s="1824">
        <f t="shared" si="68"/>
        <v>0</v>
      </c>
      <c r="Q208" s="1825">
        <f t="shared" si="68"/>
        <v>0</v>
      </c>
      <c r="R208" s="1824">
        <f t="shared" si="68"/>
        <v>0</v>
      </c>
      <c r="S208" s="1825">
        <f t="shared" si="68"/>
        <v>0</v>
      </c>
      <c r="T208" s="1824">
        <f t="shared" si="68"/>
        <v>0</v>
      </c>
      <c r="U208" s="1825">
        <f t="shared" si="68"/>
        <v>0</v>
      </c>
      <c r="V208" s="1824">
        <f t="shared" si="68"/>
        <v>0</v>
      </c>
      <c r="W208" s="1825">
        <f t="shared" si="68"/>
        <v>0</v>
      </c>
      <c r="X208" s="1824">
        <f t="shared" si="68"/>
        <v>0</v>
      </c>
      <c r="Y208" s="1825">
        <f t="shared" si="68"/>
        <v>0</v>
      </c>
      <c r="Z208" s="1824">
        <f t="shared" si="68"/>
        <v>0</v>
      </c>
      <c r="AA208" s="1825">
        <f t="shared" si="68"/>
        <v>0</v>
      </c>
      <c r="AB208" s="1824">
        <f t="shared" si="68"/>
        <v>0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0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536" t="s">
        <v>398</v>
      </c>
      <c r="B210" s="7432"/>
      <c r="C210" s="7565" t="s">
        <v>77</v>
      </c>
      <c r="D210" s="7565"/>
      <c r="E210" s="7566"/>
      <c r="F210" s="7462" t="s">
        <v>101</v>
      </c>
      <c r="G210" s="7463"/>
      <c r="H210" s="7463"/>
      <c r="I210" s="7463"/>
      <c r="J210" s="7463"/>
      <c r="K210" s="7463"/>
      <c r="L210" s="7463"/>
      <c r="M210" s="7463"/>
      <c r="N210" s="7463"/>
      <c r="O210" s="7463"/>
      <c r="P210" s="7462" t="s">
        <v>399</v>
      </c>
      <c r="Q210" s="7463"/>
      <c r="R210" s="7464"/>
      <c r="S210" s="7465" t="s">
        <v>36</v>
      </c>
      <c r="T210" s="7468" t="s">
        <v>37</v>
      </c>
      <c r="U210" s="7435" t="s">
        <v>400</v>
      </c>
      <c r="V210" s="7435"/>
      <c r="W210" s="7435"/>
      <c r="X210" s="7435"/>
      <c r="Y210" s="7435"/>
      <c r="Z210" s="7436"/>
      <c r="AA210" s="7439" t="s">
        <v>401</v>
      </c>
      <c r="AB210" s="7435"/>
      <c r="AC210" s="7435"/>
      <c r="AD210" s="7435"/>
      <c r="AE210" s="7435"/>
      <c r="AF210" s="7436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537"/>
      <c r="B211" s="7433"/>
      <c r="C211" s="7568"/>
      <c r="D211" s="7568"/>
      <c r="E211" s="7569"/>
      <c r="F211" s="7403" t="s">
        <v>402</v>
      </c>
      <c r="G211" s="7403"/>
      <c r="H211" s="7403" t="s">
        <v>224</v>
      </c>
      <c r="I211" s="7403"/>
      <c r="J211" s="7403" t="s">
        <v>329</v>
      </c>
      <c r="K211" s="7403"/>
      <c r="L211" s="7403" t="s">
        <v>403</v>
      </c>
      <c r="M211" s="7403"/>
      <c r="N211" s="7403" t="s">
        <v>404</v>
      </c>
      <c r="O211" s="7276"/>
      <c r="P211" s="7475" t="s">
        <v>405</v>
      </c>
      <c r="Q211" s="7471" t="s">
        <v>406</v>
      </c>
      <c r="R211" s="7473" t="s">
        <v>407</v>
      </c>
      <c r="S211" s="7466"/>
      <c r="T211" s="7469"/>
      <c r="U211" s="7437"/>
      <c r="V211" s="7437"/>
      <c r="W211" s="7437"/>
      <c r="X211" s="7437"/>
      <c r="Y211" s="7437"/>
      <c r="Z211" s="7438"/>
      <c r="AA211" s="7440"/>
      <c r="AB211" s="7437"/>
      <c r="AC211" s="7437"/>
      <c r="AD211" s="7437"/>
      <c r="AE211" s="7437"/>
      <c r="AF211" s="7438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538"/>
      <c r="B212" s="743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6"/>
      <c r="Q212" s="7472"/>
      <c r="R212" s="7474"/>
      <c r="S212" s="7467"/>
      <c r="T212" s="7470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7" t="s">
        <v>413</v>
      </c>
      <c r="B213" s="7478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79" t="s">
        <v>414</v>
      </c>
      <c r="B214" s="7480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1" t="s">
        <v>415</v>
      </c>
      <c r="B215" s="7482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1" t="s">
        <v>417</v>
      </c>
      <c r="B217" s="7442"/>
      <c r="C217" s="7442"/>
      <c r="D217" s="7443"/>
      <c r="E217" s="7441" t="s">
        <v>58</v>
      </c>
      <c r="F217" s="7483" t="s">
        <v>59</v>
      </c>
      <c r="G217" s="7447" t="s">
        <v>418</v>
      </c>
      <c r="H217" s="7448"/>
      <c r="I217" s="7449" t="s">
        <v>36</v>
      </c>
      <c r="J217" s="7451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44"/>
      <c r="B218" s="7445"/>
      <c r="C218" s="7445"/>
      <c r="D218" s="7446"/>
      <c r="E218" s="7444"/>
      <c r="F218" s="7484"/>
      <c r="G218" s="1855" t="s">
        <v>419</v>
      </c>
      <c r="H218" s="1854" t="s">
        <v>420</v>
      </c>
      <c r="I218" s="7450"/>
      <c r="J218" s="7452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453" t="s">
        <v>421</v>
      </c>
      <c r="B219" s="7454"/>
      <c r="C219" s="7454"/>
      <c r="D219" s="7455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456" t="s">
        <v>422</v>
      </c>
      <c r="B220" s="7457"/>
      <c r="C220" s="7457"/>
      <c r="D220" s="7458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59" t="s">
        <v>423</v>
      </c>
      <c r="B221" s="7460"/>
      <c r="C221" s="7460"/>
      <c r="D221" s="7461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520" t="s">
        <v>77</v>
      </c>
      <c r="B222" s="7548"/>
      <c r="C222" s="7548"/>
      <c r="D222" s="7521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547" t="s">
        <v>424</v>
      </c>
      <c r="B223" s="7453" t="s">
        <v>425</v>
      </c>
      <c r="C223" s="7454"/>
      <c r="D223" s="7455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547"/>
      <c r="B224" s="7406" t="s">
        <v>426</v>
      </c>
      <c r="C224" s="7456" t="s">
        <v>427</v>
      </c>
      <c r="D224" s="7458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547"/>
      <c r="B225" s="7406"/>
      <c r="C225" s="7549" t="s">
        <v>428</v>
      </c>
      <c r="D225" s="7550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547"/>
      <c r="B226" s="1872" t="s">
        <v>429</v>
      </c>
      <c r="C226" s="7551" t="s">
        <v>428</v>
      </c>
      <c r="D226" s="7552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520" t="s">
        <v>77</v>
      </c>
      <c r="B227" s="7548"/>
      <c r="C227" s="7548"/>
      <c r="D227" s="7521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520" t="s">
        <v>398</v>
      </c>
      <c r="B229" s="7521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05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07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520" t="s">
        <v>77</v>
      </c>
      <c r="B232" s="7521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536" t="s">
        <v>433</v>
      </c>
      <c r="B234" s="7432"/>
      <c r="C234" s="7276" t="s">
        <v>434</v>
      </c>
      <c r="D234" s="7399"/>
      <c r="E234" s="7404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537"/>
      <c r="B235" s="7433"/>
      <c r="C235" s="7539" t="s">
        <v>435</v>
      </c>
      <c r="D235" s="7276" t="s">
        <v>436</v>
      </c>
      <c r="E235" s="7404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538"/>
      <c r="B236" s="7434"/>
      <c r="C236" s="7540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541" t="s">
        <v>439</v>
      </c>
      <c r="B237" s="7542"/>
      <c r="C237" s="1887"/>
      <c r="D237" s="1808"/>
      <c r="E237" s="1810"/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543" t="s">
        <v>440</v>
      </c>
      <c r="B238" s="7544"/>
      <c r="C238" s="1888"/>
      <c r="D238" s="1889"/>
      <c r="E238" s="1890"/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543" t="s">
        <v>441</v>
      </c>
      <c r="B239" s="7544"/>
      <c r="C239" s="1889"/>
      <c r="D239" s="1889"/>
      <c r="E239" s="1890"/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543" t="s">
        <v>442</v>
      </c>
      <c r="B240" s="7544"/>
      <c r="C240" s="1889"/>
      <c r="D240" s="1889"/>
      <c r="E240" s="1890"/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545" t="s">
        <v>443</v>
      </c>
      <c r="B241" s="7546"/>
      <c r="C241" s="1891"/>
      <c r="D241" s="1892"/>
      <c r="E241" s="1853"/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08" t="s">
        <v>444</v>
      </c>
      <c r="B242" s="7408"/>
      <c r="C242" s="7408"/>
      <c r="D242" s="7408"/>
      <c r="E242" s="7408"/>
      <c r="F242" s="7408"/>
      <c r="G242" s="7408"/>
      <c r="H242" s="7408"/>
      <c r="I242" s="7408"/>
      <c r="J242" s="7408"/>
      <c r="K242" s="7408"/>
      <c r="L242" s="7408"/>
      <c r="M242" s="7408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09" t="s">
        <v>306</v>
      </c>
      <c r="B243" s="7410"/>
      <c r="C243" s="7415" t="s">
        <v>307</v>
      </c>
      <c r="D243" s="7416"/>
      <c r="E243" s="7416"/>
      <c r="F243" s="7420" t="s">
        <v>101</v>
      </c>
      <c r="G243" s="7421"/>
      <c r="H243" s="7421"/>
      <c r="I243" s="7421"/>
      <c r="J243" s="7421"/>
      <c r="K243" s="7421"/>
      <c r="L243" s="7421"/>
      <c r="M243" s="7421"/>
      <c r="N243" s="7421"/>
      <c r="O243" s="7421"/>
      <c r="P243" s="7421"/>
      <c r="Q243" s="7421"/>
      <c r="R243" s="7421"/>
      <c r="S243" s="7421"/>
      <c r="T243" s="7421"/>
      <c r="U243" s="7421"/>
      <c r="V243" s="7421"/>
      <c r="W243" s="7421"/>
      <c r="X243" s="7421"/>
      <c r="Y243" s="7421"/>
      <c r="Z243" s="7421"/>
      <c r="AA243" s="7422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11"/>
      <c r="B244" s="7412"/>
      <c r="C244" s="7417"/>
      <c r="D244" s="7418"/>
      <c r="E244" s="7419"/>
      <c r="F244" s="7423" t="s">
        <v>331</v>
      </c>
      <c r="G244" s="7419"/>
      <c r="H244" s="7423" t="s">
        <v>94</v>
      </c>
      <c r="I244" s="7419"/>
      <c r="J244" s="7423" t="s">
        <v>44</v>
      </c>
      <c r="K244" s="7419"/>
      <c r="L244" s="7423" t="s">
        <v>45</v>
      </c>
      <c r="M244" s="7419"/>
      <c r="N244" s="7423" t="s">
        <v>46</v>
      </c>
      <c r="O244" s="7419"/>
      <c r="P244" s="7423" t="s">
        <v>445</v>
      </c>
      <c r="Q244" s="7419"/>
      <c r="R244" s="7423" t="s">
        <v>446</v>
      </c>
      <c r="S244" s="7419"/>
      <c r="T244" s="7423" t="s">
        <v>53</v>
      </c>
      <c r="U244" s="7419"/>
      <c r="V244" s="7423" t="s">
        <v>54</v>
      </c>
      <c r="W244" s="7419"/>
      <c r="X244" s="7423" t="s">
        <v>333</v>
      </c>
      <c r="Y244" s="7419"/>
      <c r="Z244" s="7423" t="s">
        <v>57</v>
      </c>
      <c r="AA244" s="7419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13"/>
      <c r="B245" s="7414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534" t="s">
        <v>447</v>
      </c>
      <c r="B246" s="7535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529" t="s">
        <v>448</v>
      </c>
      <c r="B247" s="7530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529" t="s">
        <v>449</v>
      </c>
      <c r="B248" s="7530"/>
      <c r="C248" s="1033">
        <f t="shared" si="84"/>
        <v>1</v>
      </c>
      <c r="D248" s="1034">
        <f>+J248</f>
        <v>0</v>
      </c>
      <c r="E248" s="1035">
        <f>+K248</f>
        <v>1</v>
      </c>
      <c r="F248" s="1036"/>
      <c r="G248" s="1037"/>
      <c r="H248" s="1040"/>
      <c r="I248" s="1037"/>
      <c r="J248" s="1038"/>
      <c r="K248" s="1039">
        <v>1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529" t="s">
        <v>450</v>
      </c>
      <c r="B249" s="7530"/>
      <c r="C249" s="1033">
        <f t="shared" si="84"/>
        <v>11</v>
      </c>
      <c r="D249" s="1034">
        <f>(L249+N249+P249+R249+T249)</f>
        <v>1</v>
      </c>
      <c r="E249" s="1035">
        <f>(M249+O249+Q249+S249+U249)</f>
        <v>10</v>
      </c>
      <c r="F249" s="1036"/>
      <c r="G249" s="1037"/>
      <c r="H249" s="1040"/>
      <c r="I249" s="1037"/>
      <c r="J249" s="1040"/>
      <c r="K249" s="1037"/>
      <c r="L249" s="1038"/>
      <c r="M249" s="1039">
        <v>2</v>
      </c>
      <c r="N249" s="1038"/>
      <c r="O249" s="1039"/>
      <c r="P249" s="1038"/>
      <c r="Q249" s="1039">
        <v>4</v>
      </c>
      <c r="R249" s="1038"/>
      <c r="S249" s="1039">
        <v>2</v>
      </c>
      <c r="T249" s="1038">
        <v>1</v>
      </c>
      <c r="U249" s="1039">
        <v>2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529" t="s">
        <v>451</v>
      </c>
      <c r="B250" s="7530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529" t="s">
        <v>452</v>
      </c>
      <c r="B251" s="7530"/>
      <c r="C251" s="1033">
        <f>SUM(D251+E251)</f>
        <v>10</v>
      </c>
      <c r="D251" s="1034">
        <f>+H251+J251+L251+N251+P251+R251+T251+V251+X251+Z251</f>
        <v>3</v>
      </c>
      <c r="E251" s="1035">
        <f>+I251+K251+M251+O251+Q251+S251+U251+W251+Y251+AA251</f>
        <v>7</v>
      </c>
      <c r="F251" s="1036"/>
      <c r="G251" s="1037"/>
      <c r="H251" s="1038"/>
      <c r="I251" s="1029">
        <v>3</v>
      </c>
      <c r="J251" s="1038">
        <v>2</v>
      </c>
      <c r="K251" s="1039">
        <v>4</v>
      </c>
      <c r="L251" s="1038"/>
      <c r="M251" s="1039"/>
      <c r="N251" s="1038"/>
      <c r="O251" s="1039"/>
      <c r="P251" s="1038"/>
      <c r="Q251" s="1039"/>
      <c r="R251" s="1038">
        <v>1</v>
      </c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527" t="s">
        <v>453</v>
      </c>
      <c r="B252" s="7528"/>
      <c r="C252" s="1041">
        <f>SUM(D252+E252)</f>
        <v>37</v>
      </c>
      <c r="D252" s="1042">
        <f>+V252+X252+Z252+T252</f>
        <v>10</v>
      </c>
      <c r="E252" s="1043">
        <f>+W252+Y252+AA252+U252</f>
        <v>27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>
        <v>3</v>
      </c>
      <c r="W252" s="1050">
        <v>5</v>
      </c>
      <c r="X252" s="1049">
        <v>5</v>
      </c>
      <c r="Y252" s="1050">
        <v>12</v>
      </c>
      <c r="Z252" s="1049">
        <v>2</v>
      </c>
      <c r="AA252" s="1050">
        <v>10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531" t="s">
        <v>322</v>
      </c>
      <c r="B253" s="1051" t="s">
        <v>323</v>
      </c>
      <c r="C253" s="1052">
        <f t="shared" si="84"/>
        <v>42</v>
      </c>
      <c r="D253" s="1893">
        <f>F253+H253+J253+L253+N253+P253+R253+T253+V253+X253+Z253</f>
        <v>12</v>
      </c>
      <c r="E253" s="1053">
        <f>G253+I253+K253+M253+O253+Q253+S253+U253+W253+Y253+AA253</f>
        <v>30</v>
      </c>
      <c r="F253" s="1054"/>
      <c r="G253" s="1030"/>
      <c r="H253" s="1055"/>
      <c r="I253" s="1030">
        <v>3</v>
      </c>
      <c r="J253" s="1055">
        <v>2</v>
      </c>
      <c r="K253" s="1030">
        <v>4</v>
      </c>
      <c r="L253" s="1055"/>
      <c r="M253" s="1030">
        <v>1</v>
      </c>
      <c r="N253" s="1055"/>
      <c r="O253" s="1056"/>
      <c r="P253" s="1055"/>
      <c r="Q253" s="1056">
        <v>1</v>
      </c>
      <c r="R253" s="1057"/>
      <c r="S253" s="1058"/>
      <c r="T253" s="1057">
        <v>1</v>
      </c>
      <c r="U253" s="1058">
        <v>2</v>
      </c>
      <c r="V253" s="1054">
        <v>2</v>
      </c>
      <c r="W253" s="1030">
        <v>4</v>
      </c>
      <c r="X253" s="1055">
        <v>5</v>
      </c>
      <c r="Y253" s="1030">
        <v>9</v>
      </c>
      <c r="Z253" s="1055">
        <v>2</v>
      </c>
      <c r="AA253" s="1030">
        <v>6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532"/>
      <c r="B254" s="1059" t="s">
        <v>426</v>
      </c>
      <c r="C254" s="1060">
        <f t="shared" si="84"/>
        <v>13</v>
      </c>
      <c r="D254" s="1893">
        <f t="shared" ref="D254:E255" si="85">F254+H254+J254+L254+N254+P254+R254+T254+V254+X254+Z254</f>
        <v>1</v>
      </c>
      <c r="E254" s="1053">
        <f t="shared" si="85"/>
        <v>12</v>
      </c>
      <c r="F254" s="1029"/>
      <c r="G254" s="1039"/>
      <c r="H254" s="1038"/>
      <c r="I254" s="1039"/>
      <c r="J254" s="1038"/>
      <c r="K254" s="1039">
        <v>1</v>
      </c>
      <c r="L254" s="1038"/>
      <c r="M254" s="1039">
        <v>1</v>
      </c>
      <c r="N254" s="1038"/>
      <c r="O254" s="1061"/>
      <c r="P254" s="1038"/>
      <c r="Q254" s="1061">
        <v>2</v>
      </c>
      <c r="R254" s="1062"/>
      <c r="S254" s="1063"/>
      <c r="T254" s="1062"/>
      <c r="U254" s="1063"/>
      <c r="V254" s="1029">
        <v>1</v>
      </c>
      <c r="W254" s="1039">
        <v>1</v>
      </c>
      <c r="X254" s="1038"/>
      <c r="Y254" s="1039">
        <v>3</v>
      </c>
      <c r="Z254" s="1038"/>
      <c r="AA254" s="1039">
        <v>4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533"/>
      <c r="B255" s="1064" t="s">
        <v>396</v>
      </c>
      <c r="C255" s="1065">
        <f t="shared" si="84"/>
        <v>4</v>
      </c>
      <c r="D255" s="1066">
        <f t="shared" si="85"/>
        <v>1</v>
      </c>
      <c r="E255" s="1067">
        <f t="shared" si="85"/>
        <v>3</v>
      </c>
      <c r="F255" s="1068"/>
      <c r="G255" s="1050"/>
      <c r="H255" s="1049"/>
      <c r="I255" s="1050"/>
      <c r="J255" s="1049"/>
      <c r="K255" s="1050"/>
      <c r="L255" s="1049"/>
      <c r="M255" s="1050"/>
      <c r="N255" s="1049"/>
      <c r="O255" s="1069"/>
      <c r="P255" s="1049"/>
      <c r="Q255" s="1069">
        <v>1</v>
      </c>
      <c r="R255" s="1070">
        <v>1</v>
      </c>
      <c r="S255" s="1071">
        <v>2</v>
      </c>
      <c r="T255" s="1070"/>
      <c r="U255" s="1071"/>
      <c r="V255" s="1068"/>
      <c r="W255" s="1050"/>
      <c r="X255" s="1049"/>
      <c r="Y255" s="1050"/>
      <c r="Z255" s="1049"/>
      <c r="AA255" s="1050"/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424" t="s">
        <v>252</v>
      </c>
      <c r="B257" s="7425"/>
      <c r="C257" s="7430" t="s">
        <v>77</v>
      </c>
      <c r="D257" s="7317"/>
      <c r="E257" s="7343"/>
      <c r="F257" s="7403" t="s">
        <v>101</v>
      </c>
      <c r="G257" s="7403"/>
      <c r="H257" s="7403"/>
      <c r="I257" s="7403"/>
      <c r="J257" s="7403"/>
      <c r="K257" s="7403"/>
      <c r="L257" s="7403"/>
      <c r="M257" s="7403"/>
      <c r="N257" s="7403"/>
      <c r="O257" s="7431"/>
      <c r="P257" s="7432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426"/>
      <c r="B258" s="7427"/>
      <c r="C258" s="7338"/>
      <c r="D258" s="7385"/>
      <c r="E258" s="7339"/>
      <c r="F258" s="7276" t="s">
        <v>348</v>
      </c>
      <c r="G258" s="7404"/>
      <c r="H258" s="7276" t="s">
        <v>331</v>
      </c>
      <c r="I258" s="7404"/>
      <c r="J258" s="7276" t="s">
        <v>94</v>
      </c>
      <c r="K258" s="7404"/>
      <c r="L258" s="7522" t="s">
        <v>44</v>
      </c>
      <c r="M258" s="7523"/>
      <c r="N258" s="7524" t="s">
        <v>45</v>
      </c>
      <c r="O258" s="7525"/>
      <c r="P258" s="7433"/>
      <c r="Q258" s="1074"/>
      <c r="R258" s="7526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428"/>
      <c r="B259" s="7429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434"/>
      <c r="Q259" s="1074"/>
      <c r="R259" s="7526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05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406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07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05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406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07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290" t="s">
        <v>220</v>
      </c>
      <c r="B267" s="7290" t="s">
        <v>458</v>
      </c>
      <c r="C267" s="7403" t="s">
        <v>459</v>
      </c>
      <c r="D267" s="7403"/>
      <c r="E267" s="7403"/>
      <c r="F267" s="7276" t="s">
        <v>101</v>
      </c>
      <c r="G267" s="7399"/>
      <c r="H267" s="7399"/>
      <c r="I267" s="7399"/>
      <c r="J267" s="7399"/>
      <c r="K267" s="7399"/>
      <c r="L267" s="7399"/>
      <c r="M267" s="7399"/>
      <c r="N267" s="7399"/>
      <c r="O267" s="7399"/>
      <c r="P267" s="7399"/>
      <c r="Q267" s="7399"/>
      <c r="R267" s="7399"/>
      <c r="S267" s="7399"/>
      <c r="T267" s="7399"/>
      <c r="U267" s="7400"/>
      <c r="V267" s="7366" t="s">
        <v>460</v>
      </c>
      <c r="W267" s="7317" t="s">
        <v>461</v>
      </c>
      <c r="X267" s="7392" t="s">
        <v>34</v>
      </c>
      <c r="Y267" s="7386" t="s">
        <v>35</v>
      </c>
      <c r="Z267" s="7395" t="s">
        <v>462</v>
      </c>
      <c r="AA267" s="7396"/>
      <c r="AB267" s="7389" t="s">
        <v>36</v>
      </c>
      <c r="AC267" s="7401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91"/>
      <c r="B268" s="7291"/>
      <c r="C268" s="7403"/>
      <c r="D268" s="7403"/>
      <c r="E268" s="7403"/>
      <c r="F268" s="7276" t="s">
        <v>463</v>
      </c>
      <c r="G268" s="7404"/>
      <c r="H268" s="7276" t="s">
        <v>464</v>
      </c>
      <c r="I268" s="7404"/>
      <c r="J268" s="7276" t="s">
        <v>45</v>
      </c>
      <c r="K268" s="7404"/>
      <c r="L268" s="7276" t="s">
        <v>371</v>
      </c>
      <c r="M268" s="7404"/>
      <c r="N268" s="7276" t="s">
        <v>446</v>
      </c>
      <c r="O268" s="7404"/>
      <c r="P268" s="7276" t="s">
        <v>53</v>
      </c>
      <c r="Q268" s="7404"/>
      <c r="R268" s="7276" t="s">
        <v>465</v>
      </c>
      <c r="S268" s="7404"/>
      <c r="T268" s="7276" t="s">
        <v>57</v>
      </c>
      <c r="U268" s="7400"/>
      <c r="V268" s="7384"/>
      <c r="W268" s="7320"/>
      <c r="X268" s="7393"/>
      <c r="Y268" s="7387"/>
      <c r="Z268" s="7397"/>
      <c r="AA268" s="7398"/>
      <c r="AB268" s="7390"/>
      <c r="AC268" s="7402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92"/>
      <c r="B269" s="7292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367"/>
      <c r="W269" s="7385"/>
      <c r="X269" s="7394"/>
      <c r="Y269" s="7388"/>
      <c r="Z269" s="1501" t="s">
        <v>467</v>
      </c>
      <c r="AA269" s="1575" t="s">
        <v>468</v>
      </c>
      <c r="AB269" s="7391"/>
      <c r="AC269" s="7349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334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335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335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335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336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118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zoomScaleNormal="100" workbookViewId="0"/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 ()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77" x14ac:dyDescent="0.25">
      <c r="A4" s="5551" t="str">
        <f>CONCATENATE("MES: ",NOMBRE!B6, " (",NOMBRE!C6,NOMBRE!D6,")")</f>
        <v>MES: MARZO (03)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62" t="s">
        <v>475</v>
      </c>
      <c r="B6" s="7662"/>
      <c r="C6" s="7662"/>
      <c r="D6" s="7662"/>
      <c r="E6" s="7662"/>
      <c r="F6" s="7662"/>
      <c r="G6" s="7662"/>
      <c r="H6" s="7662"/>
      <c r="I6" s="7662"/>
      <c r="J6" s="7662"/>
      <c r="K6" s="7662"/>
      <c r="L6" s="7662"/>
      <c r="M6" s="7662"/>
      <c r="N6" s="7662"/>
      <c r="O6" s="7662"/>
      <c r="P6" s="7662"/>
      <c r="Q6" s="7662"/>
      <c r="R6" s="7662"/>
      <c r="S6" s="7662"/>
      <c r="T6" s="7662"/>
      <c r="U6" s="7662"/>
      <c r="V6" s="7662"/>
      <c r="W6" s="7662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313" t="s">
        <v>477</v>
      </c>
      <c r="B9" s="7430" t="s">
        <v>28</v>
      </c>
      <c r="C9" s="7663"/>
      <c r="D9" s="7664"/>
      <c r="E9" s="7561" t="s">
        <v>101</v>
      </c>
      <c r="F9" s="7580"/>
      <c r="G9" s="7580"/>
      <c r="H9" s="7580"/>
      <c r="I9" s="7580"/>
      <c r="J9" s="7580"/>
      <c r="K9" s="7580"/>
      <c r="L9" s="7580"/>
      <c r="M9" s="7580"/>
      <c r="N9" s="7580"/>
      <c r="O9" s="7580"/>
      <c r="P9" s="7580"/>
      <c r="Q9" s="7580"/>
      <c r="R9" s="7580"/>
      <c r="S9" s="7580"/>
      <c r="T9" s="7580"/>
      <c r="U9" s="7580"/>
      <c r="V9" s="7580"/>
      <c r="W9" s="7580"/>
      <c r="X9" s="7580"/>
      <c r="Y9" s="7580"/>
      <c r="Z9" s="7580"/>
      <c r="AA9" s="7580"/>
      <c r="AB9" s="7580"/>
      <c r="AC9" s="7580"/>
      <c r="AD9" s="7580"/>
      <c r="AE9" s="7580"/>
      <c r="AF9" s="7580"/>
      <c r="AG9" s="7580"/>
      <c r="AH9" s="7580"/>
      <c r="AI9" s="7580"/>
      <c r="AJ9" s="7580"/>
      <c r="AK9" s="7580"/>
      <c r="AL9" s="7580"/>
      <c r="AM9" s="7580"/>
      <c r="AN9" s="7307"/>
      <c r="AO9" s="7630" t="s">
        <v>36</v>
      </c>
      <c r="AP9" s="7365" t="s">
        <v>37</v>
      </c>
      <c r="AQ9" s="7365" t="s">
        <v>34</v>
      </c>
      <c r="AR9" s="7365" t="s">
        <v>35</v>
      </c>
      <c r="AS9" s="7664" t="s">
        <v>478</v>
      </c>
    </row>
    <row r="10" spans="1:77" ht="24" customHeight="1" x14ac:dyDescent="0.25">
      <c r="A10" s="7314"/>
      <c r="B10" s="7338"/>
      <c r="C10" s="7665"/>
      <c r="D10" s="7666"/>
      <c r="E10" s="7276" t="s">
        <v>479</v>
      </c>
      <c r="F10" s="7562"/>
      <c r="G10" s="7276" t="s">
        <v>480</v>
      </c>
      <c r="H10" s="7404"/>
      <c r="I10" s="7276" t="s">
        <v>331</v>
      </c>
      <c r="J10" s="7404"/>
      <c r="K10" s="7276" t="s">
        <v>94</v>
      </c>
      <c r="L10" s="7404"/>
      <c r="M10" s="7276" t="s">
        <v>44</v>
      </c>
      <c r="N10" s="7404"/>
      <c r="O10" s="7276" t="s">
        <v>45</v>
      </c>
      <c r="P10" s="7404"/>
      <c r="Q10" s="7276" t="s">
        <v>46</v>
      </c>
      <c r="R10" s="7404"/>
      <c r="S10" s="7276" t="s">
        <v>47</v>
      </c>
      <c r="T10" s="7404"/>
      <c r="U10" s="7276" t="s">
        <v>48</v>
      </c>
      <c r="V10" s="7404"/>
      <c r="W10" s="7276" t="s">
        <v>49</v>
      </c>
      <c r="X10" s="7404"/>
      <c r="Y10" s="7276" t="s">
        <v>50</v>
      </c>
      <c r="Z10" s="7404"/>
      <c r="AA10" s="7276" t="s">
        <v>51</v>
      </c>
      <c r="AB10" s="7404"/>
      <c r="AC10" s="7276" t="s">
        <v>52</v>
      </c>
      <c r="AD10" s="7404"/>
      <c r="AE10" s="7276" t="s">
        <v>53</v>
      </c>
      <c r="AF10" s="7404"/>
      <c r="AG10" s="7276" t="s">
        <v>54</v>
      </c>
      <c r="AH10" s="7404"/>
      <c r="AI10" s="7276" t="s">
        <v>55</v>
      </c>
      <c r="AJ10" s="7404"/>
      <c r="AK10" s="7276" t="s">
        <v>56</v>
      </c>
      <c r="AL10" s="7404"/>
      <c r="AM10" s="7561" t="s">
        <v>481</v>
      </c>
      <c r="AN10" s="7307"/>
      <c r="AO10" s="7309"/>
      <c r="AP10" s="7291"/>
      <c r="AQ10" s="7291"/>
      <c r="AR10" s="7291"/>
      <c r="AS10" s="7493"/>
    </row>
    <row r="11" spans="1:77" ht="33" customHeight="1" x14ac:dyDescent="0.25">
      <c r="A11" s="7315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631"/>
      <c r="AP11" s="7627"/>
      <c r="AQ11" s="7627"/>
      <c r="AR11" s="7627"/>
      <c r="AS11" s="7666"/>
    </row>
    <row r="12" spans="1:77" x14ac:dyDescent="0.25">
      <c r="A12" s="1900" t="s">
        <v>77</v>
      </c>
      <c r="B12" s="5805">
        <f>SUM(B13:B26)</f>
        <v>0</v>
      </c>
      <c r="C12" s="1504">
        <f>SUM(C13:C26)</f>
        <v>0</v>
      </c>
      <c r="D12" s="1789">
        <f>SUM(D13:D26)</f>
        <v>0</v>
      </c>
      <c r="E12" s="5806">
        <f>SUM(E13:E26)</f>
        <v>0</v>
      </c>
      <c r="F12" s="5807">
        <f t="shared" ref="F12:AN12" si="0">SUM(F13:F26)</f>
        <v>0</v>
      </c>
      <c r="G12" s="5808">
        <f>SUM(G13:G26)</f>
        <v>0</v>
      </c>
      <c r="H12" s="5807">
        <f t="shared" si="0"/>
        <v>0</v>
      </c>
      <c r="I12" s="5806">
        <f t="shared" si="0"/>
        <v>0</v>
      </c>
      <c r="J12" s="5807">
        <f t="shared" si="0"/>
        <v>0</v>
      </c>
      <c r="K12" s="5806">
        <f t="shared" si="0"/>
        <v>0</v>
      </c>
      <c r="L12" s="5807">
        <f t="shared" si="0"/>
        <v>0</v>
      </c>
      <c r="M12" s="5806">
        <f t="shared" si="0"/>
        <v>0</v>
      </c>
      <c r="N12" s="5807">
        <f t="shared" si="0"/>
        <v>0</v>
      </c>
      <c r="O12" s="5806">
        <f t="shared" si="0"/>
        <v>0</v>
      </c>
      <c r="P12" s="5807">
        <f t="shared" si="0"/>
        <v>0</v>
      </c>
      <c r="Q12" s="5806">
        <f t="shared" si="0"/>
        <v>0</v>
      </c>
      <c r="R12" s="5807">
        <f t="shared" si="0"/>
        <v>0</v>
      </c>
      <c r="S12" s="5806">
        <f t="shared" si="0"/>
        <v>0</v>
      </c>
      <c r="T12" s="5807">
        <f t="shared" si="0"/>
        <v>0</v>
      </c>
      <c r="U12" s="5806">
        <f>SUM(U13:U26)</f>
        <v>0</v>
      </c>
      <c r="V12" s="5807">
        <f>SUM(V13:V26)</f>
        <v>0</v>
      </c>
      <c r="W12" s="5806">
        <f t="shared" si="0"/>
        <v>0</v>
      </c>
      <c r="X12" s="5807">
        <f t="shared" si="0"/>
        <v>0</v>
      </c>
      <c r="Y12" s="5806">
        <f t="shared" si="0"/>
        <v>0</v>
      </c>
      <c r="Z12" s="5807">
        <f t="shared" si="0"/>
        <v>0</v>
      </c>
      <c r="AA12" s="5806">
        <f t="shared" si="0"/>
        <v>0</v>
      </c>
      <c r="AB12" s="5807">
        <f t="shared" si="0"/>
        <v>0</v>
      </c>
      <c r="AC12" s="5806">
        <f t="shared" si="0"/>
        <v>0</v>
      </c>
      <c r="AD12" s="5807">
        <f t="shared" si="0"/>
        <v>0</v>
      </c>
      <c r="AE12" s="5806">
        <f t="shared" si="0"/>
        <v>0</v>
      </c>
      <c r="AF12" s="5807">
        <f t="shared" si="0"/>
        <v>0</v>
      </c>
      <c r="AG12" s="5806">
        <f t="shared" si="0"/>
        <v>0</v>
      </c>
      <c r="AH12" s="5807">
        <f t="shared" si="0"/>
        <v>0</v>
      </c>
      <c r="AI12" s="5806">
        <f t="shared" si="0"/>
        <v>0</v>
      </c>
      <c r="AJ12" s="5807">
        <f t="shared" si="0"/>
        <v>0</v>
      </c>
      <c r="AK12" s="5806">
        <f t="shared" si="0"/>
        <v>0</v>
      </c>
      <c r="AL12" s="5807">
        <f t="shared" si="0"/>
        <v>0</v>
      </c>
      <c r="AM12" s="5806">
        <f t="shared" si="0"/>
        <v>0</v>
      </c>
      <c r="AN12" s="5809">
        <f t="shared" si="0"/>
        <v>0</v>
      </c>
      <c r="AO12" s="5810">
        <f>SUM(AO13:AO26)</f>
        <v>0</v>
      </c>
      <c r="AP12" s="5811">
        <f>SUM(AP13:AP26)</f>
        <v>0</v>
      </c>
      <c r="AQ12" s="5811">
        <f>SUM(AQ13:AQ26)</f>
        <v>0</v>
      </c>
      <c r="AR12" s="5811">
        <f>SUM(AR13:AR26)</f>
        <v>0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/>
      <c r="F13" s="5817"/>
      <c r="G13" s="5816"/>
      <c r="H13" s="5817"/>
      <c r="I13" s="5816"/>
      <c r="J13" s="5818"/>
      <c r="K13" s="5816"/>
      <c r="L13" s="5817"/>
      <c r="M13" s="5816"/>
      <c r="N13" s="5817"/>
      <c r="O13" s="5816"/>
      <c r="P13" s="5817"/>
      <c r="Q13" s="5816"/>
      <c r="R13" s="5817"/>
      <c r="S13" s="5816"/>
      <c r="T13" s="5817"/>
      <c r="U13" s="5816"/>
      <c r="V13" s="5817"/>
      <c r="W13" s="5816"/>
      <c r="X13" s="5817"/>
      <c r="Y13" s="5816"/>
      <c r="Z13" s="5817"/>
      <c r="AA13" s="5816"/>
      <c r="AB13" s="5817"/>
      <c r="AC13" s="5816"/>
      <c r="AD13" s="5817"/>
      <c r="AE13" s="5816"/>
      <c r="AF13" s="5817"/>
      <c r="AG13" s="5816"/>
      <c r="AH13" s="5817"/>
      <c r="AI13" s="5816"/>
      <c r="AJ13" s="5817"/>
      <c r="AK13" s="5816"/>
      <c r="AL13" s="5817"/>
      <c r="AM13" s="5816"/>
      <c r="AN13" s="5817"/>
      <c r="AO13" s="5819"/>
      <c r="AP13" s="5820"/>
      <c r="AQ13" s="5820"/>
      <c r="AR13" s="5820"/>
      <c r="AS13" s="5821"/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0</v>
      </c>
      <c r="C18" s="1679">
        <f>SUM(E18+G18+I18+K18+M18+O18+Q18+S18+U18+W18+Y18+AA18+AC18+AE18+AG18+AI18+AK18+AM18)</f>
        <v>0</v>
      </c>
      <c r="D18" s="5825">
        <f>SUM(F18+H18+J18+L18+N18+P18+R18+T18+V18+X18+Z18+AB18+AD18+AF18+AH18+AJ18+AL18+AN18)</f>
        <v>0</v>
      </c>
      <c r="E18" s="5826"/>
      <c r="F18" s="5827"/>
      <c r="G18" s="5826"/>
      <c r="H18" s="5827"/>
      <c r="I18" s="5826"/>
      <c r="J18" s="5828"/>
      <c r="K18" s="5843"/>
      <c r="L18" s="5828"/>
      <c r="M18" s="5826"/>
      <c r="N18" s="5828"/>
      <c r="O18" s="5826"/>
      <c r="P18" s="5828"/>
      <c r="Q18" s="5826"/>
      <c r="R18" s="5828"/>
      <c r="S18" s="5826"/>
      <c r="T18" s="5828"/>
      <c r="U18" s="5826"/>
      <c r="V18" s="5828"/>
      <c r="W18" s="5826"/>
      <c r="X18" s="5828"/>
      <c r="Y18" s="5826"/>
      <c r="Z18" s="5828"/>
      <c r="AA18" s="5826"/>
      <c r="AB18" s="5828"/>
      <c r="AC18" s="5826"/>
      <c r="AD18" s="5828"/>
      <c r="AE18" s="5826"/>
      <c r="AF18" s="5828"/>
      <c r="AG18" s="5826"/>
      <c r="AH18" s="5828"/>
      <c r="AI18" s="5826"/>
      <c r="AJ18" s="5828"/>
      <c r="AK18" s="5826"/>
      <c r="AL18" s="5828"/>
      <c r="AM18" s="5836"/>
      <c r="AN18" s="5837"/>
      <c r="AO18" s="5832"/>
      <c r="AP18" s="5833"/>
      <c r="AQ18" s="5833"/>
      <c r="AR18" s="5833"/>
      <c r="AS18" s="5834"/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0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0</v>
      </c>
      <c r="E24" s="5829"/>
      <c r="F24" s="5830"/>
      <c r="G24" s="5858"/>
      <c r="H24" s="5859"/>
      <c r="I24" s="5858"/>
      <c r="J24" s="5847"/>
      <c r="K24" s="5843"/>
      <c r="L24" s="5847"/>
      <c r="M24" s="5858"/>
      <c r="N24" s="5847"/>
      <c r="O24" s="5858"/>
      <c r="P24" s="5847"/>
      <c r="Q24" s="5858"/>
      <c r="R24" s="5847"/>
      <c r="S24" s="5858"/>
      <c r="T24" s="5847"/>
      <c r="U24" s="5858"/>
      <c r="V24" s="5847"/>
      <c r="W24" s="5858"/>
      <c r="X24" s="5847"/>
      <c r="Y24" s="5858"/>
      <c r="Z24" s="5847"/>
      <c r="AA24" s="5858"/>
      <c r="AB24" s="5847"/>
      <c r="AC24" s="5858"/>
      <c r="AD24" s="5847"/>
      <c r="AE24" s="5858"/>
      <c r="AF24" s="5847"/>
      <c r="AG24" s="5858"/>
      <c r="AH24" s="5847"/>
      <c r="AI24" s="5858"/>
      <c r="AJ24" s="5847"/>
      <c r="AK24" s="5858"/>
      <c r="AL24" s="5847"/>
      <c r="AM24" s="5860"/>
      <c r="AN24" s="5855"/>
      <c r="AO24" s="5850"/>
      <c r="AP24" s="5851"/>
      <c r="AQ24" s="5851"/>
      <c r="AR24" s="5851"/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0</v>
      </c>
      <c r="C25" s="1679">
        <f>SUM(M25+O25+Q25+S25+U25+W25+Y25+AA25+AC25+AE25+AG25+AI25+AK25+AM25)</f>
        <v>0</v>
      </c>
      <c r="D25" s="5825">
        <f>SUM(N25+P25+R25+T25+V25+X25+Z25+AB25+AD25+AF25+AH25+AJ25+AL25+AN25)</f>
        <v>0</v>
      </c>
      <c r="E25" s="5861"/>
      <c r="F25" s="5846"/>
      <c r="G25" s="5839"/>
      <c r="H25" s="5840"/>
      <c r="I25" s="5839"/>
      <c r="J25" s="5840"/>
      <c r="K25" s="5839"/>
      <c r="L25" s="5840"/>
      <c r="M25" s="5858"/>
      <c r="N25" s="5847"/>
      <c r="O25" s="5858"/>
      <c r="P25" s="5847"/>
      <c r="Q25" s="5858"/>
      <c r="R25" s="5847"/>
      <c r="S25" s="5858"/>
      <c r="T25" s="5847"/>
      <c r="U25" s="5858"/>
      <c r="V25" s="5847"/>
      <c r="W25" s="5858"/>
      <c r="X25" s="5847"/>
      <c r="Y25" s="5858"/>
      <c r="Z25" s="5847"/>
      <c r="AA25" s="5858"/>
      <c r="AB25" s="5847"/>
      <c r="AC25" s="5858"/>
      <c r="AD25" s="5847"/>
      <c r="AE25" s="5858"/>
      <c r="AF25" s="5847"/>
      <c r="AG25" s="5858"/>
      <c r="AH25" s="5847"/>
      <c r="AI25" s="5858"/>
      <c r="AJ25" s="5847"/>
      <c r="AK25" s="5858"/>
      <c r="AL25" s="5847"/>
      <c r="AM25" s="5860"/>
      <c r="AN25" s="5855"/>
      <c r="AO25" s="5850"/>
      <c r="AP25" s="5851"/>
      <c r="AQ25" s="5851"/>
      <c r="AR25" s="5851"/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0</v>
      </c>
      <c r="C26" s="5862">
        <f>SUM(E26+G26+I26+K26+M26+O26+Q26+S26+U26+W26+Y26+AA26+AC26+AE26+AG26+AI26+AK26+AM26)</f>
        <v>0</v>
      </c>
      <c r="D26" s="5863">
        <f>SUM(F26+H26+J26+L26+N26+P26+R26+T26+V26+X26+Z26+AB26+AD26+AF26+AH26+AJ26+AL26+AN26)</f>
        <v>0</v>
      </c>
      <c r="E26" s="5864"/>
      <c r="F26" s="5865"/>
      <c r="G26" s="5866"/>
      <c r="H26" s="5867"/>
      <c r="I26" s="5866"/>
      <c r="J26" s="5865"/>
      <c r="K26" s="5868"/>
      <c r="L26" s="5865"/>
      <c r="M26" s="5866"/>
      <c r="N26" s="5865"/>
      <c r="O26" s="5866"/>
      <c r="P26" s="5865"/>
      <c r="Q26" s="5866"/>
      <c r="R26" s="5865"/>
      <c r="S26" s="5866"/>
      <c r="T26" s="5865"/>
      <c r="U26" s="5866"/>
      <c r="V26" s="5865"/>
      <c r="W26" s="5866"/>
      <c r="X26" s="5865"/>
      <c r="Y26" s="5866"/>
      <c r="Z26" s="5865"/>
      <c r="AA26" s="5866"/>
      <c r="AB26" s="5865"/>
      <c r="AC26" s="5866"/>
      <c r="AD26" s="5865"/>
      <c r="AE26" s="5866"/>
      <c r="AF26" s="5865"/>
      <c r="AG26" s="5866"/>
      <c r="AH26" s="5865"/>
      <c r="AI26" s="5866"/>
      <c r="AJ26" s="5865"/>
      <c r="AK26" s="5866"/>
      <c r="AL26" s="5865"/>
      <c r="AM26" s="5869"/>
      <c r="AN26" s="5870"/>
      <c r="AO26" s="5871"/>
      <c r="AP26" s="5872"/>
      <c r="AQ26" s="5872"/>
      <c r="AR26" s="5872"/>
      <c r="AS26" s="5873"/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313" t="s">
        <v>27</v>
      </c>
      <c r="B28" s="7430" t="s">
        <v>28</v>
      </c>
      <c r="C28" s="7663"/>
      <c r="D28" s="7664"/>
      <c r="E28" s="7561" t="s">
        <v>101</v>
      </c>
      <c r="F28" s="7580"/>
      <c r="G28" s="7580"/>
      <c r="H28" s="7580"/>
      <c r="I28" s="7580"/>
      <c r="J28" s="7580"/>
      <c r="K28" s="7580"/>
      <c r="L28" s="7580"/>
      <c r="M28" s="7580"/>
      <c r="N28" s="7580"/>
      <c r="O28" s="7580"/>
      <c r="P28" s="7580"/>
      <c r="Q28" s="7580"/>
      <c r="R28" s="7580"/>
      <c r="S28" s="7580"/>
      <c r="T28" s="7580"/>
      <c r="U28" s="7580"/>
      <c r="V28" s="7580"/>
      <c r="W28" s="7580"/>
      <c r="X28" s="7580"/>
      <c r="Y28" s="7580"/>
      <c r="Z28" s="7580"/>
      <c r="AA28" s="7580"/>
      <c r="AB28" s="7580"/>
      <c r="AC28" s="7580"/>
      <c r="AD28" s="7580"/>
      <c r="AE28" s="7580"/>
      <c r="AF28" s="7580"/>
      <c r="AG28" s="7580"/>
      <c r="AH28" s="7580"/>
      <c r="AI28" s="7580"/>
      <c r="AJ28" s="7580"/>
      <c r="AK28" s="7580"/>
      <c r="AL28" s="7580"/>
      <c r="AM28" s="7580"/>
      <c r="AN28" s="7307"/>
      <c r="AO28" s="7630" t="s">
        <v>36</v>
      </c>
      <c r="AP28" s="7365" t="s">
        <v>37</v>
      </c>
      <c r="AQ28" s="7632" t="s">
        <v>497</v>
      </c>
      <c r="AR28" s="7365" t="s">
        <v>498</v>
      </c>
      <c r="AS28" s="7664" t="s">
        <v>35</v>
      </c>
    </row>
    <row r="29" spans="1:77" ht="15.75" customHeight="1" x14ac:dyDescent="0.25">
      <c r="A29" s="7314"/>
      <c r="B29" s="7338"/>
      <c r="C29" s="7665"/>
      <c r="D29" s="7666"/>
      <c r="E29" s="7276" t="s">
        <v>479</v>
      </c>
      <c r="F29" s="7562"/>
      <c r="G29" s="7276" t="s">
        <v>480</v>
      </c>
      <c r="H29" s="7404"/>
      <c r="I29" s="7276" t="s">
        <v>331</v>
      </c>
      <c r="J29" s="7404"/>
      <c r="K29" s="7276" t="s">
        <v>94</v>
      </c>
      <c r="L29" s="7404"/>
      <c r="M29" s="7276" t="s">
        <v>44</v>
      </c>
      <c r="N29" s="7404"/>
      <c r="O29" s="7276" t="s">
        <v>45</v>
      </c>
      <c r="P29" s="7404"/>
      <c r="Q29" s="7276" t="s">
        <v>46</v>
      </c>
      <c r="R29" s="7404"/>
      <c r="S29" s="7276" t="s">
        <v>47</v>
      </c>
      <c r="T29" s="7404"/>
      <c r="U29" s="7276" t="s">
        <v>48</v>
      </c>
      <c r="V29" s="7404"/>
      <c r="W29" s="7276" t="s">
        <v>49</v>
      </c>
      <c r="X29" s="7404"/>
      <c r="Y29" s="7276" t="s">
        <v>50</v>
      </c>
      <c r="Z29" s="7404"/>
      <c r="AA29" s="7276" t="s">
        <v>51</v>
      </c>
      <c r="AB29" s="7404"/>
      <c r="AC29" s="7276" t="s">
        <v>52</v>
      </c>
      <c r="AD29" s="7404"/>
      <c r="AE29" s="7276" t="s">
        <v>53</v>
      </c>
      <c r="AF29" s="7404"/>
      <c r="AG29" s="7276" t="s">
        <v>54</v>
      </c>
      <c r="AH29" s="7404"/>
      <c r="AI29" s="7276" t="s">
        <v>55</v>
      </c>
      <c r="AJ29" s="7404"/>
      <c r="AK29" s="7276" t="s">
        <v>56</v>
      </c>
      <c r="AL29" s="7404"/>
      <c r="AM29" s="7561" t="s">
        <v>481</v>
      </c>
      <c r="AN29" s="7307"/>
      <c r="AO29" s="7309"/>
      <c r="AP29" s="7291"/>
      <c r="AQ29" s="7320"/>
      <c r="AR29" s="7291"/>
      <c r="AS29" s="7493"/>
    </row>
    <row r="30" spans="1:77" ht="40.5" customHeight="1" x14ac:dyDescent="0.25">
      <c r="A30" s="7315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631"/>
      <c r="AP30" s="7627"/>
      <c r="AQ30" s="7677"/>
      <c r="AR30" s="7627"/>
      <c r="AS30" s="7666"/>
    </row>
    <row r="31" spans="1:77" ht="15" customHeight="1" x14ac:dyDescent="0.25">
      <c r="A31" s="1721" t="s">
        <v>98</v>
      </c>
      <c r="B31" s="5878">
        <f t="shared" ref="B31:B46" si="16">SUM(C31:D31)</f>
        <v>0</v>
      </c>
      <c r="C31" s="1675">
        <f t="shared" ref="C31:D34" si="17">SUM(E31+G31+I31+K31+M31+O31+Q31+S31+U31+W31+Y31+AA31+AC31+AE31+AG31+AI31+AK31+AM31)</f>
        <v>0</v>
      </c>
      <c r="D31" s="5815">
        <f t="shared" si="17"/>
        <v>0</v>
      </c>
      <c r="E31" s="5816"/>
      <c r="F31" s="5817"/>
      <c r="G31" s="5816"/>
      <c r="H31" s="5818"/>
      <c r="I31" s="5816"/>
      <c r="J31" s="5818"/>
      <c r="K31" s="5816"/>
      <c r="L31" s="5818"/>
      <c r="M31" s="5816"/>
      <c r="N31" s="5818"/>
      <c r="O31" s="5816"/>
      <c r="P31" s="5818"/>
      <c r="Q31" s="5879"/>
      <c r="R31" s="5818"/>
      <c r="S31" s="5816"/>
      <c r="T31" s="5818"/>
      <c r="U31" s="5816"/>
      <c r="V31" s="5818"/>
      <c r="W31" s="5816"/>
      <c r="X31" s="5818"/>
      <c r="Y31" s="5816"/>
      <c r="Z31" s="5818"/>
      <c r="AA31" s="5816"/>
      <c r="AB31" s="5818"/>
      <c r="AC31" s="5879"/>
      <c r="AD31" s="5818"/>
      <c r="AE31" s="5816"/>
      <c r="AF31" s="5818"/>
      <c r="AG31" s="5879"/>
      <c r="AH31" s="5818"/>
      <c r="AI31" s="5816"/>
      <c r="AJ31" s="5818"/>
      <c r="AK31" s="5879"/>
      <c r="AL31" s="5818"/>
      <c r="AM31" s="5880"/>
      <c r="AN31" s="5881"/>
      <c r="AO31" s="5819"/>
      <c r="AP31" s="5820"/>
      <c r="AQ31" s="5882"/>
      <c r="AR31" s="5820"/>
      <c r="AS31" s="5821"/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0</v>
      </c>
      <c r="C32" s="1868"/>
      <c r="D32" s="5825">
        <f>SUM(F32+H32+J32+L32+N32+P32+R32+T32+V32+X32+Z32+AB32+AD32+AF32+AH32+AJ32+AL32+AN32)</f>
        <v>0</v>
      </c>
      <c r="E32" s="5883"/>
      <c r="F32" s="5827"/>
      <c r="G32" s="5883"/>
      <c r="H32" s="5828"/>
      <c r="I32" s="5883"/>
      <c r="J32" s="5828"/>
      <c r="K32" s="5883"/>
      <c r="L32" s="5828"/>
      <c r="M32" s="5883"/>
      <c r="N32" s="5828"/>
      <c r="O32" s="5883"/>
      <c r="P32" s="5828"/>
      <c r="Q32" s="5884"/>
      <c r="R32" s="5828"/>
      <c r="S32" s="5883"/>
      <c r="T32" s="5828"/>
      <c r="U32" s="5883"/>
      <c r="V32" s="5828"/>
      <c r="W32" s="5883"/>
      <c r="X32" s="5828"/>
      <c r="Y32" s="5883"/>
      <c r="Z32" s="5828"/>
      <c r="AA32" s="5883"/>
      <c r="AB32" s="5828"/>
      <c r="AC32" s="5884"/>
      <c r="AD32" s="5828"/>
      <c r="AE32" s="5883"/>
      <c r="AF32" s="5828"/>
      <c r="AG32" s="5884"/>
      <c r="AH32" s="5828"/>
      <c r="AI32" s="5883"/>
      <c r="AJ32" s="5828"/>
      <c r="AK32" s="5884"/>
      <c r="AL32" s="5828"/>
      <c r="AM32" s="5885"/>
      <c r="AN32" s="5837"/>
      <c r="AO32" s="5886"/>
      <c r="AP32" s="5887"/>
      <c r="AQ32" s="5888"/>
      <c r="AR32" s="5887"/>
      <c r="AS32" s="5889"/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0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0</v>
      </c>
      <c r="E36" s="5826"/>
      <c r="F36" s="5827"/>
      <c r="G36" s="5826"/>
      <c r="H36" s="5828"/>
      <c r="I36" s="5826"/>
      <c r="J36" s="5828"/>
      <c r="K36" s="5826"/>
      <c r="L36" s="5828"/>
      <c r="M36" s="5826"/>
      <c r="N36" s="5828"/>
      <c r="O36" s="5826"/>
      <c r="P36" s="5828"/>
      <c r="Q36" s="5890"/>
      <c r="R36" s="5828"/>
      <c r="S36" s="5826"/>
      <c r="T36" s="5828"/>
      <c r="U36" s="5826"/>
      <c r="V36" s="5828"/>
      <c r="W36" s="5826"/>
      <c r="X36" s="5828"/>
      <c r="Y36" s="5826"/>
      <c r="Z36" s="5828"/>
      <c r="AA36" s="5826"/>
      <c r="AB36" s="5828"/>
      <c r="AC36" s="5890"/>
      <c r="AD36" s="5828"/>
      <c r="AE36" s="5826"/>
      <c r="AF36" s="5828"/>
      <c r="AG36" s="5890"/>
      <c r="AH36" s="5828"/>
      <c r="AI36" s="5826"/>
      <c r="AJ36" s="5828"/>
      <c r="AK36" s="5890"/>
      <c r="AL36" s="5828"/>
      <c r="AM36" s="5891"/>
      <c r="AN36" s="5837"/>
      <c r="AO36" s="5886"/>
      <c r="AP36" s="5887"/>
      <c r="AQ36" s="5888"/>
      <c r="AR36" s="5887"/>
      <c r="AS36" s="5889"/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0</v>
      </c>
      <c r="C39" s="1679">
        <f t="shared" ref="C39:D46" si="39">SUM(E39+G39+I39+K39+M39+O39+Q39+S39+U39+W39+Y39+AA39+AC39+AE39+AG39+AI39+AK39+AM39)</f>
        <v>0</v>
      </c>
      <c r="D39" s="5825">
        <f t="shared" si="39"/>
        <v>0</v>
      </c>
      <c r="E39" s="5826"/>
      <c r="F39" s="5827"/>
      <c r="G39" s="5826"/>
      <c r="H39" s="5828"/>
      <c r="I39" s="5826"/>
      <c r="J39" s="5828"/>
      <c r="K39" s="5826"/>
      <c r="L39" s="5828"/>
      <c r="M39" s="5826"/>
      <c r="N39" s="5828"/>
      <c r="O39" s="5826"/>
      <c r="P39" s="5828"/>
      <c r="Q39" s="5890"/>
      <c r="R39" s="5828"/>
      <c r="S39" s="5826"/>
      <c r="T39" s="5828"/>
      <c r="U39" s="5826"/>
      <c r="V39" s="5828"/>
      <c r="W39" s="5826"/>
      <c r="X39" s="5828"/>
      <c r="Y39" s="5826"/>
      <c r="Z39" s="5828"/>
      <c r="AA39" s="5826"/>
      <c r="AB39" s="5828"/>
      <c r="AC39" s="5890"/>
      <c r="AD39" s="5828"/>
      <c r="AE39" s="5826"/>
      <c r="AF39" s="5828"/>
      <c r="AG39" s="5890"/>
      <c r="AH39" s="5828"/>
      <c r="AI39" s="5826"/>
      <c r="AJ39" s="5828"/>
      <c r="AK39" s="5890"/>
      <c r="AL39" s="5828"/>
      <c r="AM39" s="5891"/>
      <c r="AN39" s="5837"/>
      <c r="AO39" s="5832"/>
      <c r="AP39" s="5833"/>
      <c r="AQ39" s="5892"/>
      <c r="AR39" s="5833"/>
      <c r="AS39" s="5834"/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0</v>
      </c>
      <c r="C40" s="1679">
        <f>SUM(E40+G40+I40+K40+M40+O40+Q40+S40+U40+W40+Y40+AA40+AC40+AE40+AG40+AI40+AK40+AM40)</f>
        <v>0</v>
      </c>
      <c r="D40" s="5825">
        <f>SUM(F40+H40+J40+L40+N40+P40+R40+T40+V40+X40+Z40+AB40+AD40+AF40+AH40+AJ40+AL40+AN40)</f>
        <v>0</v>
      </c>
      <c r="E40" s="5826"/>
      <c r="F40" s="5827"/>
      <c r="G40" s="5826"/>
      <c r="H40" s="5828"/>
      <c r="I40" s="5826"/>
      <c r="J40" s="5828"/>
      <c r="K40" s="5826"/>
      <c r="L40" s="5828"/>
      <c r="M40" s="5826"/>
      <c r="N40" s="5828"/>
      <c r="O40" s="5826"/>
      <c r="P40" s="5828"/>
      <c r="Q40" s="5890"/>
      <c r="R40" s="5828"/>
      <c r="S40" s="5826"/>
      <c r="T40" s="5828"/>
      <c r="U40" s="5826"/>
      <c r="V40" s="5828"/>
      <c r="W40" s="5826"/>
      <c r="X40" s="5828"/>
      <c r="Y40" s="5826"/>
      <c r="Z40" s="5828"/>
      <c r="AA40" s="5826"/>
      <c r="AB40" s="5828"/>
      <c r="AC40" s="5890"/>
      <c r="AD40" s="5828"/>
      <c r="AE40" s="5826"/>
      <c r="AF40" s="5828"/>
      <c r="AG40" s="5890"/>
      <c r="AH40" s="5828"/>
      <c r="AI40" s="5826"/>
      <c r="AJ40" s="5828"/>
      <c r="AK40" s="5890"/>
      <c r="AL40" s="5828"/>
      <c r="AM40" s="5891"/>
      <c r="AN40" s="5837"/>
      <c r="AO40" s="5832"/>
      <c r="AP40" s="5833"/>
      <c r="AQ40" s="5892"/>
      <c r="AR40" s="5833"/>
      <c r="AS40" s="5834"/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0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0</v>
      </c>
      <c r="E41" s="5826"/>
      <c r="F41" s="5827"/>
      <c r="G41" s="5826"/>
      <c r="H41" s="5828"/>
      <c r="I41" s="5826"/>
      <c r="J41" s="5828"/>
      <c r="K41" s="5826"/>
      <c r="L41" s="5828"/>
      <c r="M41" s="5826"/>
      <c r="N41" s="5828"/>
      <c r="O41" s="5826"/>
      <c r="P41" s="5828"/>
      <c r="Q41" s="5890"/>
      <c r="R41" s="5828"/>
      <c r="S41" s="5826"/>
      <c r="T41" s="5828"/>
      <c r="U41" s="5826"/>
      <c r="V41" s="5828"/>
      <c r="W41" s="5826"/>
      <c r="X41" s="5828"/>
      <c r="Y41" s="5826"/>
      <c r="Z41" s="5828"/>
      <c r="AA41" s="5826"/>
      <c r="AB41" s="5828"/>
      <c r="AC41" s="5890"/>
      <c r="AD41" s="5828"/>
      <c r="AE41" s="5826"/>
      <c r="AF41" s="5828"/>
      <c r="AG41" s="5890"/>
      <c r="AH41" s="5828"/>
      <c r="AI41" s="5826"/>
      <c r="AJ41" s="5828"/>
      <c r="AK41" s="5890"/>
      <c r="AL41" s="5828"/>
      <c r="AM41" s="5891"/>
      <c r="AN41" s="5837"/>
      <c r="AO41" s="5832"/>
      <c r="AP41" s="5833"/>
      <c r="AQ41" s="5892"/>
      <c r="AR41" s="5833"/>
      <c r="AS41" s="5834"/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/>
      <c r="F42" s="5827"/>
      <c r="G42" s="5826"/>
      <c r="H42" s="5828"/>
      <c r="I42" s="5826"/>
      <c r="J42" s="5828"/>
      <c r="K42" s="5826"/>
      <c r="L42" s="5828"/>
      <c r="M42" s="5826"/>
      <c r="N42" s="5828"/>
      <c r="O42" s="5826"/>
      <c r="P42" s="5828"/>
      <c r="Q42" s="5890"/>
      <c r="R42" s="5828"/>
      <c r="S42" s="5826"/>
      <c r="T42" s="5828"/>
      <c r="U42" s="5826"/>
      <c r="V42" s="5828"/>
      <c r="W42" s="5826"/>
      <c r="X42" s="5828"/>
      <c r="Y42" s="5826"/>
      <c r="Z42" s="5828"/>
      <c r="AA42" s="5826"/>
      <c r="AB42" s="5828"/>
      <c r="AC42" s="5890"/>
      <c r="AD42" s="5828"/>
      <c r="AE42" s="5826"/>
      <c r="AF42" s="5828"/>
      <c r="AG42" s="5890"/>
      <c r="AH42" s="5828"/>
      <c r="AI42" s="5826"/>
      <c r="AJ42" s="5828"/>
      <c r="AK42" s="5890"/>
      <c r="AL42" s="5828"/>
      <c r="AM42" s="5891"/>
      <c r="AN42" s="5837"/>
      <c r="AO42" s="5832"/>
      <c r="AP42" s="5833"/>
      <c r="AQ42" s="5892"/>
      <c r="AR42" s="5833"/>
      <c r="AS42" s="5834"/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/>
      <c r="F43" s="5827"/>
      <c r="G43" s="5826"/>
      <c r="H43" s="5828"/>
      <c r="I43" s="5826"/>
      <c r="J43" s="5828"/>
      <c r="K43" s="5826"/>
      <c r="L43" s="5828"/>
      <c r="M43" s="5826"/>
      <c r="N43" s="5828"/>
      <c r="O43" s="5826"/>
      <c r="P43" s="5828"/>
      <c r="Q43" s="5890"/>
      <c r="R43" s="5828"/>
      <c r="S43" s="5826"/>
      <c r="T43" s="5828"/>
      <c r="U43" s="5826"/>
      <c r="V43" s="5828"/>
      <c r="W43" s="5826"/>
      <c r="X43" s="5828"/>
      <c r="Y43" s="5826"/>
      <c r="Z43" s="5828"/>
      <c r="AA43" s="5826"/>
      <c r="AB43" s="5828"/>
      <c r="AC43" s="5890"/>
      <c r="AD43" s="5828"/>
      <c r="AE43" s="5826"/>
      <c r="AF43" s="5828"/>
      <c r="AG43" s="5890"/>
      <c r="AH43" s="5828"/>
      <c r="AI43" s="5826"/>
      <c r="AJ43" s="5828"/>
      <c r="AK43" s="5890"/>
      <c r="AL43" s="5828"/>
      <c r="AM43" s="5891"/>
      <c r="AN43" s="5837"/>
      <c r="AO43" s="5850"/>
      <c r="AP43" s="5851"/>
      <c r="AQ43" s="5898"/>
      <c r="AR43" s="5851"/>
      <c r="AS43" s="5899"/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/>
      <c r="F44" s="5827"/>
      <c r="G44" s="5826"/>
      <c r="H44" s="5828"/>
      <c r="I44" s="5826"/>
      <c r="J44" s="5828"/>
      <c r="K44" s="5826"/>
      <c r="L44" s="5828"/>
      <c r="M44" s="5826"/>
      <c r="N44" s="5828"/>
      <c r="O44" s="5826"/>
      <c r="P44" s="5828"/>
      <c r="Q44" s="5890"/>
      <c r="R44" s="5828"/>
      <c r="S44" s="5826"/>
      <c r="T44" s="5828"/>
      <c r="U44" s="5826"/>
      <c r="V44" s="5828"/>
      <c r="W44" s="5826"/>
      <c r="X44" s="5828"/>
      <c r="Y44" s="5826"/>
      <c r="Z44" s="5828"/>
      <c r="AA44" s="5826"/>
      <c r="AB44" s="5828"/>
      <c r="AC44" s="5890"/>
      <c r="AD44" s="5828"/>
      <c r="AE44" s="5826"/>
      <c r="AF44" s="5828"/>
      <c r="AG44" s="5890"/>
      <c r="AH44" s="5828"/>
      <c r="AI44" s="5826"/>
      <c r="AJ44" s="5828"/>
      <c r="AK44" s="5890"/>
      <c r="AL44" s="5828"/>
      <c r="AM44" s="5891"/>
      <c r="AN44" s="5837"/>
      <c r="AO44" s="5850"/>
      <c r="AP44" s="5851"/>
      <c r="AQ44" s="5898"/>
      <c r="AR44" s="5851"/>
      <c r="AS44" s="5899"/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0</v>
      </c>
      <c r="C46" s="1679">
        <f t="shared" si="39"/>
        <v>0</v>
      </c>
      <c r="D46" s="5825">
        <f t="shared" si="39"/>
        <v>0</v>
      </c>
      <c r="E46" s="5858"/>
      <c r="F46" s="5859"/>
      <c r="G46" s="5858"/>
      <c r="H46" s="5847"/>
      <c r="I46" s="5858"/>
      <c r="J46" s="5847"/>
      <c r="K46" s="5858"/>
      <c r="L46" s="5847"/>
      <c r="M46" s="5858"/>
      <c r="N46" s="5847"/>
      <c r="O46" s="5858"/>
      <c r="P46" s="5847"/>
      <c r="Q46" s="5900"/>
      <c r="R46" s="5847"/>
      <c r="S46" s="5858"/>
      <c r="T46" s="5847"/>
      <c r="U46" s="5858"/>
      <c r="V46" s="5847"/>
      <c r="W46" s="5858"/>
      <c r="X46" s="5847"/>
      <c r="Y46" s="5858"/>
      <c r="Z46" s="5847"/>
      <c r="AA46" s="5858"/>
      <c r="AB46" s="5847"/>
      <c r="AC46" s="5900"/>
      <c r="AD46" s="5847"/>
      <c r="AE46" s="5826"/>
      <c r="AF46" s="5828"/>
      <c r="AG46" s="5890"/>
      <c r="AH46" s="5828"/>
      <c r="AI46" s="5826"/>
      <c r="AJ46" s="5828"/>
      <c r="AK46" s="5890"/>
      <c r="AL46" s="5828"/>
      <c r="AM46" s="5890"/>
      <c r="AN46" s="5855"/>
      <c r="AO46" s="5850"/>
      <c r="AP46" s="5851"/>
      <c r="AQ46" s="5898"/>
      <c r="AR46" s="5851"/>
      <c r="AS46" s="5899"/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/>
      <c r="F48" s="5906"/>
      <c r="G48" s="5868"/>
      <c r="H48" s="5906"/>
      <c r="I48" s="5868"/>
      <c r="J48" s="5906"/>
      <c r="K48" s="5868"/>
      <c r="L48" s="5906"/>
      <c r="M48" s="5868"/>
      <c r="N48" s="5906"/>
      <c r="O48" s="5868"/>
      <c r="P48" s="5906"/>
      <c r="Q48" s="5868"/>
      <c r="R48" s="5906"/>
      <c r="S48" s="5868"/>
      <c r="T48" s="5906"/>
      <c r="U48" s="5868"/>
      <c r="V48" s="5906"/>
      <c r="W48" s="5868"/>
      <c r="X48" s="5906"/>
      <c r="Y48" s="5868"/>
      <c r="Z48" s="5906"/>
      <c r="AA48" s="5868"/>
      <c r="AB48" s="5906"/>
      <c r="AC48" s="5868"/>
      <c r="AD48" s="5906"/>
      <c r="AE48" s="5868"/>
      <c r="AF48" s="5906"/>
      <c r="AG48" s="5868"/>
      <c r="AH48" s="5906"/>
      <c r="AI48" s="5868"/>
      <c r="AJ48" s="5906"/>
      <c r="AK48" s="5868"/>
      <c r="AL48" s="5906"/>
      <c r="AM48" s="5868"/>
      <c r="AN48" s="5907"/>
      <c r="AO48" s="5908"/>
      <c r="AP48" s="5909"/>
      <c r="AQ48" s="5910"/>
      <c r="AR48" s="5909"/>
      <c r="AS48" s="5911"/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1" t="s">
        <v>27</v>
      </c>
      <c r="B50" s="7674" t="s">
        <v>394</v>
      </c>
      <c r="C50" s="7750" t="s">
        <v>466</v>
      </c>
      <c r="D50" s="7443" t="s">
        <v>59</v>
      </c>
      <c r="E50" s="7753" t="s">
        <v>517</v>
      </c>
      <c r="F50" s="7754"/>
      <c r="G50" s="7754"/>
      <c r="H50" s="7754"/>
      <c r="I50" s="7754"/>
      <c r="J50" s="7754"/>
      <c r="K50" s="7754"/>
      <c r="L50" s="7755"/>
      <c r="M50" s="7442" t="s">
        <v>394</v>
      </c>
      <c r="N50" s="7674" t="s">
        <v>466</v>
      </c>
      <c r="O50" s="7443" t="s">
        <v>59</v>
      </c>
      <c r="P50" s="7753" t="s">
        <v>518</v>
      </c>
      <c r="Q50" s="7754"/>
      <c r="R50" s="7754"/>
      <c r="S50" s="7754"/>
      <c r="T50" s="7754"/>
      <c r="U50" s="7754"/>
      <c r="V50" s="7754"/>
      <c r="W50" s="7448"/>
      <c r="X50" s="7672" t="s">
        <v>519</v>
      </c>
      <c r="Y50" s="7673"/>
      <c r="Z50" s="7674" t="s">
        <v>38</v>
      </c>
      <c r="AA50" s="7443" t="s">
        <v>33</v>
      </c>
      <c r="AB50" s="7667" t="s">
        <v>36</v>
      </c>
      <c r="AC50" s="7451" t="s">
        <v>37</v>
      </c>
    </row>
    <row r="51" spans="1:75" ht="14.45" customHeight="1" x14ac:dyDescent="0.25">
      <c r="A51" s="7749"/>
      <c r="B51" s="7675"/>
      <c r="C51" s="7751"/>
      <c r="D51" s="7671"/>
      <c r="E51" s="7672" t="s">
        <v>94</v>
      </c>
      <c r="F51" s="7673"/>
      <c r="G51" s="7672" t="s">
        <v>44</v>
      </c>
      <c r="H51" s="7673"/>
      <c r="I51" s="7753" t="s">
        <v>45</v>
      </c>
      <c r="J51" s="7755"/>
      <c r="K51" s="7753" t="s">
        <v>520</v>
      </c>
      <c r="L51" s="7755"/>
      <c r="M51" s="7668"/>
      <c r="N51" s="7675"/>
      <c r="O51" s="7671"/>
      <c r="P51" s="7672" t="s">
        <v>94</v>
      </c>
      <c r="Q51" s="7673"/>
      <c r="R51" s="7672" t="s">
        <v>44</v>
      </c>
      <c r="S51" s="7673"/>
      <c r="T51" s="7753" t="s">
        <v>45</v>
      </c>
      <c r="U51" s="7755"/>
      <c r="V51" s="7753" t="s">
        <v>520</v>
      </c>
      <c r="W51" s="7448"/>
      <c r="X51" s="7674" t="s">
        <v>60</v>
      </c>
      <c r="Y51" s="7483" t="s">
        <v>62</v>
      </c>
      <c r="Z51" s="7675"/>
      <c r="AA51" s="7671"/>
      <c r="AB51" s="7668"/>
      <c r="AC51" s="7670"/>
    </row>
    <row r="52" spans="1:75" ht="21.6" customHeight="1" x14ac:dyDescent="0.25">
      <c r="A52" s="7444"/>
      <c r="B52" s="7676"/>
      <c r="C52" s="7752"/>
      <c r="D52" s="7446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45"/>
      <c r="N52" s="7676"/>
      <c r="O52" s="7446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676"/>
      <c r="Y52" s="7484"/>
      <c r="Z52" s="7676"/>
      <c r="AA52" s="7446"/>
      <c r="AB52" s="7669"/>
      <c r="AC52" s="7452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0</v>
      </c>
      <c r="C54" s="5925">
        <f>+E54+G54+I54+K54</f>
        <v>0</v>
      </c>
      <c r="D54" s="5926">
        <f>+F54+H54+J54+L54</f>
        <v>0</v>
      </c>
      <c r="E54" s="5927"/>
      <c r="F54" s="5928"/>
      <c r="G54" s="5927"/>
      <c r="H54" s="5928"/>
      <c r="I54" s="5927"/>
      <c r="J54" s="5928"/>
      <c r="K54" s="5927"/>
      <c r="L54" s="5928"/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/>
      <c r="Q54" s="5928"/>
      <c r="R54" s="5927"/>
      <c r="S54" s="5928"/>
      <c r="T54" s="5927"/>
      <c r="U54" s="5928"/>
      <c r="V54" s="5927"/>
      <c r="W54" s="5929"/>
      <c r="X54" s="5927"/>
      <c r="Y54" s="5928"/>
      <c r="Z54" s="5927"/>
      <c r="AA54" s="5928"/>
      <c r="AB54" s="5930"/>
      <c r="AC54" s="5931"/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313" t="s">
        <v>522</v>
      </c>
      <c r="B56" s="7430" t="s">
        <v>77</v>
      </c>
      <c r="C56" s="7663"/>
      <c r="D56" s="7664"/>
      <c r="E56" s="7561" t="s">
        <v>29</v>
      </c>
      <c r="F56" s="7580"/>
      <c r="G56" s="7580"/>
      <c r="H56" s="7580"/>
      <c r="I56" s="7580"/>
      <c r="J56" s="7580"/>
      <c r="K56" s="7580"/>
      <c r="L56" s="7580"/>
      <c r="M56" s="7580"/>
      <c r="N56" s="7580"/>
      <c r="O56" s="7580"/>
      <c r="P56" s="7580"/>
      <c r="Q56" s="7580"/>
      <c r="R56" s="7580"/>
      <c r="S56" s="7580"/>
      <c r="T56" s="7580"/>
      <c r="U56" s="7580"/>
      <c r="V56" s="7307"/>
      <c r="W56" s="7630" t="s">
        <v>36</v>
      </c>
      <c r="X56" s="7365" t="s">
        <v>37</v>
      </c>
    </row>
    <row r="57" spans="1:75" x14ac:dyDescent="0.25">
      <c r="A57" s="7314"/>
      <c r="B57" s="7338"/>
      <c r="C57" s="7665"/>
      <c r="D57" s="7666"/>
      <c r="E57" s="7685" t="s">
        <v>479</v>
      </c>
      <c r="F57" s="7685" t="s">
        <v>480</v>
      </c>
      <c r="G57" s="7664" t="s">
        <v>331</v>
      </c>
      <c r="H57" s="7313" t="s">
        <v>94</v>
      </c>
      <c r="I57" s="7313" t="s">
        <v>44</v>
      </c>
      <c r="J57" s="7664" t="s">
        <v>45</v>
      </c>
      <c r="K57" s="7664" t="s">
        <v>46</v>
      </c>
      <c r="L57" s="7664" t="s">
        <v>47</v>
      </c>
      <c r="M57" s="7664" t="s">
        <v>48</v>
      </c>
      <c r="N57" s="7664" t="s">
        <v>49</v>
      </c>
      <c r="O57" s="7664" t="s">
        <v>50</v>
      </c>
      <c r="P57" s="7664" t="s">
        <v>51</v>
      </c>
      <c r="Q57" s="7664" t="s">
        <v>52</v>
      </c>
      <c r="R57" s="7664" t="s">
        <v>53</v>
      </c>
      <c r="S57" s="7664" t="s">
        <v>54</v>
      </c>
      <c r="T57" s="7664" t="s">
        <v>55</v>
      </c>
      <c r="U57" s="7664" t="s">
        <v>56</v>
      </c>
      <c r="V57" s="7690" t="s">
        <v>481</v>
      </c>
      <c r="W57" s="7309"/>
      <c r="X57" s="7291"/>
    </row>
    <row r="58" spans="1:75" x14ac:dyDescent="0.25">
      <c r="A58" s="7315"/>
      <c r="B58" s="5543" t="s">
        <v>79</v>
      </c>
      <c r="C58" s="1501" t="s">
        <v>58</v>
      </c>
      <c r="D58" s="1499" t="s">
        <v>59</v>
      </c>
      <c r="E58" s="7292"/>
      <c r="F58" s="7292"/>
      <c r="G58" s="7666"/>
      <c r="H58" s="7315"/>
      <c r="I58" s="7315"/>
      <c r="J58" s="7666"/>
      <c r="K58" s="7666"/>
      <c r="L58" s="7666"/>
      <c r="M58" s="7666"/>
      <c r="N58" s="7666"/>
      <c r="O58" s="7666"/>
      <c r="P58" s="7666"/>
      <c r="Q58" s="7666"/>
      <c r="R58" s="7666"/>
      <c r="S58" s="7666"/>
      <c r="T58" s="7666"/>
      <c r="U58" s="7666"/>
      <c r="V58" s="7691"/>
      <c r="W58" s="7631"/>
      <c r="X58" s="7627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/>
      <c r="D60" s="5944"/>
      <c r="E60" s="5945"/>
      <c r="F60" s="5946"/>
      <c r="G60" s="5945"/>
      <c r="H60" s="5946"/>
      <c r="I60" s="5945"/>
      <c r="J60" s="5946"/>
      <c r="K60" s="5945"/>
      <c r="L60" s="5946"/>
      <c r="M60" s="5945"/>
      <c r="N60" s="5946"/>
      <c r="O60" s="5945"/>
      <c r="P60" s="5946"/>
      <c r="Q60" s="5945"/>
      <c r="R60" s="5946"/>
      <c r="S60" s="5945"/>
      <c r="T60" s="5946"/>
      <c r="U60" s="5945"/>
      <c r="V60" s="5947"/>
      <c r="W60" s="5948"/>
      <c r="X60" s="5945"/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/>
      <c r="D61" s="5953"/>
      <c r="E61" s="5954"/>
      <c r="F61" s="5955"/>
      <c r="G61" s="5954"/>
      <c r="H61" s="5955"/>
      <c r="I61" s="5954"/>
      <c r="J61" s="5955"/>
      <c r="K61" s="5954"/>
      <c r="L61" s="5955"/>
      <c r="M61" s="5954"/>
      <c r="N61" s="5955"/>
      <c r="O61" s="5954"/>
      <c r="P61" s="5955"/>
      <c r="Q61" s="5954"/>
      <c r="R61" s="5955"/>
      <c r="S61" s="5954"/>
      <c r="T61" s="5955"/>
      <c r="U61" s="5954"/>
      <c r="V61" s="5956"/>
      <c r="W61" s="5957"/>
      <c r="X61" s="5954"/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/>
    </row>
    <row r="68" spans="1:77" ht="15" customHeight="1" x14ac:dyDescent="0.25">
      <c r="A68" s="1655" t="s">
        <v>65</v>
      </c>
      <c r="B68" s="5872"/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78" t="s">
        <v>306</v>
      </c>
      <c r="B70" s="7679"/>
      <c r="C70" s="7686" t="s">
        <v>77</v>
      </c>
      <c r="D70" s="7688"/>
      <c r="E70" s="7687"/>
      <c r="F70" s="7682" t="s">
        <v>101</v>
      </c>
      <c r="G70" s="7683"/>
      <c r="H70" s="7683"/>
      <c r="I70" s="7683"/>
      <c r="J70" s="7683"/>
      <c r="K70" s="7683"/>
      <c r="L70" s="7683"/>
      <c r="M70" s="7683"/>
      <c r="N70" s="7683"/>
      <c r="O70" s="7683"/>
      <c r="P70" s="7683"/>
      <c r="Q70" s="7683"/>
      <c r="R70" s="7683"/>
      <c r="S70" s="7683"/>
      <c r="T70" s="7683"/>
      <c r="U70" s="7683"/>
      <c r="V70" s="7683"/>
      <c r="W70" s="7683"/>
      <c r="X70" s="7683"/>
      <c r="Y70" s="7683"/>
      <c r="Z70" s="7683"/>
      <c r="AA70" s="7683"/>
      <c r="AB70" s="7683"/>
      <c r="AC70" s="7683"/>
      <c r="AD70" s="7683"/>
      <c r="AE70" s="7683"/>
      <c r="AF70" s="7683"/>
      <c r="AG70" s="7683"/>
      <c r="AH70" s="7683"/>
      <c r="AI70" s="7683"/>
      <c r="AJ70" s="7683"/>
      <c r="AK70" s="7683"/>
      <c r="AL70" s="7683"/>
      <c r="AM70" s="7684"/>
    </row>
    <row r="71" spans="1:77" ht="15" customHeight="1" x14ac:dyDescent="0.25">
      <c r="A71" s="7680"/>
      <c r="B71" s="7611"/>
      <c r="C71" s="7689" t="s">
        <v>79</v>
      </c>
      <c r="D71" s="7771" t="s">
        <v>528</v>
      </c>
      <c r="E71" s="7493" t="s">
        <v>529</v>
      </c>
      <c r="F71" s="7686" t="s">
        <v>348</v>
      </c>
      <c r="G71" s="7687"/>
      <c r="H71" s="7688" t="s">
        <v>530</v>
      </c>
      <c r="I71" s="7688"/>
      <c r="J71" s="7686" t="s">
        <v>94</v>
      </c>
      <c r="K71" s="7687"/>
      <c r="L71" s="7688" t="s">
        <v>44</v>
      </c>
      <c r="M71" s="7688"/>
      <c r="N71" s="7686" t="s">
        <v>45</v>
      </c>
      <c r="O71" s="7687"/>
      <c r="P71" s="7688" t="s">
        <v>46</v>
      </c>
      <c r="Q71" s="7688"/>
      <c r="R71" s="7686" t="s">
        <v>47</v>
      </c>
      <c r="S71" s="7687"/>
      <c r="T71" s="7688" t="s">
        <v>48</v>
      </c>
      <c r="U71" s="7688"/>
      <c r="V71" s="7686" t="s">
        <v>49</v>
      </c>
      <c r="W71" s="7687"/>
      <c r="X71" s="7688" t="s">
        <v>50</v>
      </c>
      <c r="Y71" s="7688"/>
      <c r="Z71" s="7686" t="s">
        <v>51</v>
      </c>
      <c r="AA71" s="7687"/>
      <c r="AB71" s="7688" t="s">
        <v>52</v>
      </c>
      <c r="AC71" s="7688"/>
      <c r="AD71" s="7686" t="s">
        <v>53</v>
      </c>
      <c r="AE71" s="7687"/>
      <c r="AF71" s="7688" t="s">
        <v>54</v>
      </c>
      <c r="AG71" s="7688"/>
      <c r="AH71" s="7686" t="s">
        <v>55</v>
      </c>
      <c r="AI71" s="7687"/>
      <c r="AJ71" s="7686" t="s">
        <v>56</v>
      </c>
      <c r="AK71" s="7687"/>
      <c r="AL71" s="7686" t="s">
        <v>481</v>
      </c>
      <c r="AM71" s="7687"/>
    </row>
    <row r="72" spans="1:77" ht="15" customHeight="1" x14ac:dyDescent="0.25">
      <c r="A72" s="7681"/>
      <c r="B72" s="7398"/>
      <c r="C72" s="7391"/>
      <c r="D72" s="7772"/>
      <c r="E72" s="7666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685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292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698" t="s">
        <v>77</v>
      </c>
      <c r="B75" s="7698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95" t="s">
        <v>533</v>
      </c>
      <c r="B76" s="7695"/>
      <c r="C76" s="7695"/>
      <c r="D76" s="7695"/>
      <c r="E76" s="7695"/>
      <c r="F76" s="7695"/>
      <c r="G76" s="7695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313" t="s">
        <v>27</v>
      </c>
      <c r="B77" s="7430" t="s">
        <v>534</v>
      </c>
      <c r="C77" s="7430" t="s">
        <v>77</v>
      </c>
      <c r="D77" s="7663"/>
      <c r="E77" s="7664"/>
      <c r="F77" s="7692" t="s">
        <v>101</v>
      </c>
      <c r="G77" s="7580"/>
      <c r="H77" s="7580"/>
      <c r="I77" s="7580"/>
      <c r="J77" s="7580"/>
      <c r="K77" s="7580"/>
      <c r="L77" s="7580"/>
      <c r="M77" s="7580"/>
      <c r="N77" s="7580"/>
      <c r="O77" s="7580"/>
      <c r="P77" s="7580"/>
      <c r="Q77" s="7580"/>
      <c r="R77" s="7580"/>
      <c r="S77" s="7580"/>
      <c r="T77" s="7580"/>
      <c r="U77" s="7580"/>
      <c r="V77" s="7580"/>
      <c r="W77" s="7580"/>
      <c r="X77" s="7580"/>
      <c r="Y77" s="7580"/>
      <c r="Z77" s="7580"/>
      <c r="AA77" s="7580"/>
      <c r="AB77" s="7580"/>
      <c r="AC77" s="7580"/>
      <c r="AD77" s="7580"/>
      <c r="AE77" s="7580"/>
      <c r="AF77" s="7580"/>
      <c r="AG77" s="7580"/>
      <c r="AH77" s="7580"/>
      <c r="AI77" s="7693"/>
      <c r="AJ77" s="7632" t="s">
        <v>460</v>
      </c>
      <c r="AK77" s="7365" t="s">
        <v>67</v>
      </c>
      <c r="AL77" s="7632" t="s">
        <v>36</v>
      </c>
      <c r="AM77" s="7365" t="s">
        <v>37</v>
      </c>
      <c r="AN77" s="7365" t="s">
        <v>33</v>
      </c>
    </row>
    <row r="78" spans="1:77" ht="15" customHeight="1" x14ac:dyDescent="0.25">
      <c r="A78" s="7314"/>
      <c r="B78" s="7319"/>
      <c r="C78" s="7338"/>
      <c r="D78" s="7665"/>
      <c r="E78" s="7666"/>
      <c r="F78" s="7692" t="s">
        <v>535</v>
      </c>
      <c r="G78" s="7562"/>
      <c r="H78" s="7692" t="s">
        <v>330</v>
      </c>
      <c r="I78" s="7562"/>
      <c r="J78" s="7686" t="s">
        <v>331</v>
      </c>
      <c r="K78" s="7404"/>
      <c r="L78" s="7686" t="s">
        <v>94</v>
      </c>
      <c r="M78" s="7404"/>
      <c r="N78" s="7692" t="s">
        <v>536</v>
      </c>
      <c r="O78" s="7562"/>
      <c r="P78" s="7692" t="s">
        <v>537</v>
      </c>
      <c r="Q78" s="7562"/>
      <c r="R78" s="7686" t="s">
        <v>45</v>
      </c>
      <c r="S78" s="7404"/>
      <c r="T78" s="7686" t="s">
        <v>46</v>
      </c>
      <c r="U78" s="7404"/>
      <c r="V78" s="7686" t="s">
        <v>47</v>
      </c>
      <c r="W78" s="7404"/>
      <c r="X78" s="7686" t="s">
        <v>48</v>
      </c>
      <c r="Y78" s="7404"/>
      <c r="Z78" s="7686" t="s">
        <v>49</v>
      </c>
      <c r="AA78" s="7404"/>
      <c r="AB78" s="7686" t="s">
        <v>50</v>
      </c>
      <c r="AC78" s="7404"/>
      <c r="AD78" s="7686" t="s">
        <v>51</v>
      </c>
      <c r="AE78" s="7404"/>
      <c r="AF78" s="7686" t="s">
        <v>52</v>
      </c>
      <c r="AG78" s="7404"/>
      <c r="AH78" s="7686" t="s">
        <v>53</v>
      </c>
      <c r="AI78" s="7694"/>
      <c r="AJ78" s="7320"/>
      <c r="AK78" s="7291"/>
      <c r="AL78" s="7320"/>
      <c r="AM78" s="7291"/>
      <c r="AN78" s="7291"/>
    </row>
    <row r="79" spans="1:77" ht="15" customHeight="1" x14ac:dyDescent="0.25">
      <c r="A79" s="7315"/>
      <c r="B79" s="7338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677"/>
      <c r="AK79" s="7627"/>
      <c r="AL79" s="7677"/>
      <c r="AM79" s="7627"/>
      <c r="AN79" s="7627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700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700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96" t="s">
        <v>306</v>
      </c>
      <c r="B85" s="7697"/>
      <c r="C85" s="7698" t="s">
        <v>545</v>
      </c>
      <c r="D85" s="7699" t="s">
        <v>546</v>
      </c>
      <c r="E85" s="7687" t="s">
        <v>547</v>
      </c>
      <c r="F85" s="7698" t="s">
        <v>548</v>
      </c>
    </row>
    <row r="86" spans="1:77" ht="24.6" customHeight="1" x14ac:dyDescent="0.25">
      <c r="A86" s="7696"/>
      <c r="B86" s="7697"/>
      <c r="C86" s="7698"/>
      <c r="D86" s="7699"/>
      <c r="E86" s="7687"/>
      <c r="F86" s="7698"/>
    </row>
    <row r="87" spans="1:77" ht="15" customHeight="1" x14ac:dyDescent="0.25">
      <c r="A87" s="7709" t="s">
        <v>549</v>
      </c>
      <c r="B87" s="7710"/>
      <c r="C87" s="7710"/>
      <c r="D87" s="7710"/>
      <c r="E87" s="7710"/>
      <c r="F87" s="7711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709" t="s">
        <v>555</v>
      </c>
      <c r="B93" s="7710"/>
      <c r="C93" s="7710"/>
      <c r="D93" s="7710"/>
      <c r="E93" s="7710"/>
      <c r="F93" s="7711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96" t="s">
        <v>306</v>
      </c>
      <c r="B98" s="7698" t="s">
        <v>77</v>
      </c>
      <c r="C98" s="7698" t="s">
        <v>545</v>
      </c>
      <c r="D98" s="7698" t="s">
        <v>546</v>
      </c>
      <c r="E98" s="7687" t="s">
        <v>560</v>
      </c>
    </row>
    <row r="99" spans="1:18" ht="21.6" customHeight="1" x14ac:dyDescent="0.25">
      <c r="A99" s="7696"/>
      <c r="B99" s="7698"/>
      <c r="C99" s="7698"/>
      <c r="D99" s="7698"/>
      <c r="E99" s="7687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712" t="s">
        <v>561</v>
      </c>
      <c r="B110" s="7712"/>
      <c r="C110" s="7712"/>
      <c r="D110" s="7712"/>
      <c r="E110" s="7712"/>
      <c r="F110" s="7713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655" t="s">
        <v>562</v>
      </c>
      <c r="B111" s="7646" t="s">
        <v>563</v>
      </c>
      <c r="C111" s="7658"/>
      <c r="D111" s="7659"/>
      <c r="E111" s="7646" t="s">
        <v>564</v>
      </c>
      <c r="F111" s="7659"/>
      <c r="G111" s="7646" t="s">
        <v>565</v>
      </c>
      <c r="H111" s="7647"/>
      <c r="I111" s="7701" t="s">
        <v>566</v>
      </c>
      <c r="J111" s="7702"/>
      <c r="K111" s="7650" t="s">
        <v>567</v>
      </c>
      <c r="L111" s="7705" t="s">
        <v>568</v>
      </c>
      <c r="M111" s="7706"/>
      <c r="N111" s="7650"/>
      <c r="O111" s="7705" t="s">
        <v>569</v>
      </c>
      <c r="P111" s="7650"/>
      <c r="Q111" s="7705" t="s">
        <v>570</v>
      </c>
      <c r="R111" s="7650"/>
    </row>
    <row r="112" spans="1:18" ht="21" customHeight="1" x14ac:dyDescent="0.25">
      <c r="A112" s="7656"/>
      <c r="B112" s="7648"/>
      <c r="C112" s="7660"/>
      <c r="D112" s="7661"/>
      <c r="E112" s="7648"/>
      <c r="F112" s="7661"/>
      <c r="G112" s="7648"/>
      <c r="H112" s="7649"/>
      <c r="I112" s="7703"/>
      <c r="J112" s="7704"/>
      <c r="K112" s="7651"/>
      <c r="L112" s="7707"/>
      <c r="M112" s="7708"/>
      <c r="N112" s="7652"/>
      <c r="O112" s="7707"/>
      <c r="P112" s="7652"/>
      <c r="Q112" s="7707"/>
      <c r="R112" s="7652"/>
    </row>
    <row r="113" spans="1:20" ht="41.25" customHeight="1" x14ac:dyDescent="0.25">
      <c r="A113" s="7657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52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0</v>
      </c>
      <c r="C114" s="6039"/>
      <c r="D114" s="6040"/>
      <c r="E114" s="6039"/>
      <c r="F114" s="6040"/>
      <c r="G114" s="6039"/>
      <c r="H114" s="6041"/>
      <c r="I114" s="6042"/>
      <c r="J114" s="6043"/>
      <c r="K114" s="6040"/>
      <c r="L114" s="6039"/>
      <c r="M114" s="6044"/>
      <c r="N114" s="6045"/>
      <c r="O114" s="6039"/>
      <c r="P114" s="6045"/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0</v>
      </c>
      <c r="C115" s="6049"/>
      <c r="D115" s="6050"/>
      <c r="E115" s="6049"/>
      <c r="F115" s="6050"/>
      <c r="G115" s="6049"/>
      <c r="H115" s="6051"/>
      <c r="I115" s="6052"/>
      <c r="J115" s="6053"/>
      <c r="K115" s="6050"/>
      <c r="L115" s="6046"/>
      <c r="M115" s="6054"/>
      <c r="N115" s="6047"/>
      <c r="O115" s="6046"/>
      <c r="P115" s="6047"/>
      <c r="Q115" s="6039"/>
      <c r="R115" s="6045"/>
    </row>
    <row r="116" spans="1:20" ht="15" customHeight="1" x14ac:dyDescent="0.25">
      <c r="A116" s="6048" t="s">
        <v>584</v>
      </c>
      <c r="B116" s="6055">
        <f>SUM(C116:D116)</f>
        <v>0</v>
      </c>
      <c r="C116" s="6056"/>
      <c r="D116" s="6057"/>
      <c r="E116" s="6058"/>
      <c r="F116" s="6057"/>
      <c r="G116" s="6056"/>
      <c r="H116" s="6059"/>
      <c r="I116" s="6060"/>
      <c r="J116" s="6061"/>
      <c r="K116" s="6057"/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0</v>
      </c>
      <c r="C117" s="6068">
        <f t="shared" ref="C117:K117" si="68">SUM(C114:C116)</f>
        <v>0</v>
      </c>
      <c r="D117" s="6069">
        <f t="shared" si="68"/>
        <v>0</v>
      </c>
      <c r="E117" s="6068">
        <f t="shared" si="68"/>
        <v>0</v>
      </c>
      <c r="F117" s="6069">
        <f t="shared" si="68"/>
        <v>0</v>
      </c>
      <c r="G117" s="6068">
        <f t="shared" si="68"/>
        <v>0</v>
      </c>
      <c r="H117" s="6070">
        <f t="shared" si="68"/>
        <v>0</v>
      </c>
      <c r="I117" s="6071">
        <f t="shared" si="68"/>
        <v>0</v>
      </c>
      <c r="J117" s="6072">
        <f t="shared" si="68"/>
        <v>0</v>
      </c>
      <c r="K117" s="6069">
        <f t="shared" si="68"/>
        <v>0</v>
      </c>
      <c r="L117" s="6068">
        <f>SUM(L114)</f>
        <v>0</v>
      </c>
      <c r="M117" s="6073">
        <f t="shared" ref="M117:P117" si="69">SUM(M114)</f>
        <v>0</v>
      </c>
      <c r="N117" s="6074">
        <f>SUM(N114)</f>
        <v>0</v>
      </c>
      <c r="O117" s="6068">
        <f t="shared" si="69"/>
        <v>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53" t="s">
        <v>585</v>
      </c>
      <c r="B118" s="7653"/>
      <c r="C118" s="7653"/>
      <c r="D118" s="7653"/>
      <c r="E118" s="7653"/>
      <c r="F118" s="7654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655" t="s">
        <v>562</v>
      </c>
      <c r="B119" s="7646" t="s">
        <v>563</v>
      </c>
      <c r="C119" s="7658"/>
      <c r="D119" s="7659"/>
      <c r="E119" s="7646" t="s">
        <v>564</v>
      </c>
      <c r="F119" s="7658"/>
      <c r="G119" s="7658"/>
      <c r="H119" s="7659"/>
      <c r="I119" s="7646" t="s">
        <v>565</v>
      </c>
      <c r="J119" s="7647"/>
      <c r="K119" s="7650" t="s">
        <v>586</v>
      </c>
      <c r="L119" s="7646" t="s">
        <v>587</v>
      </c>
      <c r="M119" s="7659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56"/>
      <c r="B120" s="7648"/>
      <c r="C120" s="7660"/>
      <c r="D120" s="7661"/>
      <c r="E120" s="7648"/>
      <c r="F120" s="7660"/>
      <c r="G120" s="7660"/>
      <c r="H120" s="7661"/>
      <c r="I120" s="7648"/>
      <c r="J120" s="7649"/>
      <c r="K120" s="7651"/>
      <c r="L120" s="7648"/>
      <c r="M120" s="7661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657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52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714" t="s">
        <v>595</v>
      </c>
      <c r="B126" s="7655" t="s">
        <v>596</v>
      </c>
      <c r="C126" s="7716" t="s">
        <v>597</v>
      </c>
      <c r="D126" s="7717"/>
      <c r="E126" s="7717"/>
      <c r="F126" s="7717"/>
      <c r="G126" s="7717"/>
      <c r="H126" s="7717"/>
      <c r="I126" s="7717"/>
      <c r="J126" s="7717"/>
      <c r="K126" s="7717"/>
      <c r="L126" s="7718"/>
      <c r="M126" s="7655" t="s">
        <v>598</v>
      </c>
    </row>
    <row r="127" spans="1:20" ht="38.450000000000003" customHeight="1" x14ac:dyDescent="0.25">
      <c r="A127" s="7715"/>
      <c r="B127" s="7657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657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719" t="s">
        <v>608</v>
      </c>
      <c r="B132" s="7720" t="s">
        <v>28</v>
      </c>
      <c r="C132" s="7663"/>
      <c r="D132" s="7664"/>
      <c r="E132" s="7721" t="s">
        <v>101</v>
      </c>
      <c r="F132" s="7722"/>
      <c r="G132" s="7722"/>
      <c r="H132" s="7722"/>
      <c r="I132" s="7722"/>
      <c r="J132" s="7722"/>
      <c r="K132" s="7722"/>
      <c r="L132" s="7722"/>
      <c r="M132" s="7722"/>
      <c r="N132" s="7722"/>
      <c r="O132" s="7722"/>
      <c r="P132" s="7722"/>
      <c r="Q132" s="7722"/>
      <c r="R132" s="7722"/>
      <c r="S132" s="7722"/>
      <c r="T132" s="7722"/>
      <c r="U132" s="7722"/>
      <c r="V132" s="7722"/>
      <c r="W132" s="7722"/>
      <c r="X132" s="7722"/>
      <c r="Y132" s="7722"/>
      <c r="Z132" s="7722"/>
      <c r="AA132" s="7722"/>
      <c r="AB132" s="7722"/>
      <c r="AC132" s="7722"/>
      <c r="AD132" s="7722"/>
      <c r="AE132" s="7722"/>
      <c r="AF132" s="7722"/>
      <c r="AG132" s="7722"/>
      <c r="AH132" s="7722"/>
      <c r="AI132" s="7722"/>
      <c r="AJ132" s="7722"/>
      <c r="AK132" s="7722"/>
      <c r="AL132" s="7722"/>
      <c r="AM132" s="7722"/>
      <c r="AN132" s="7723"/>
      <c r="AO132" s="7630" t="s">
        <v>609</v>
      </c>
      <c r="AP132" s="7365" t="s">
        <v>460</v>
      </c>
      <c r="AQ132" s="7725" t="s">
        <v>34</v>
      </c>
      <c r="AR132" s="7728" t="s">
        <v>35</v>
      </c>
    </row>
    <row r="133" spans="1:76" ht="21" customHeight="1" x14ac:dyDescent="0.25">
      <c r="A133" s="7314"/>
      <c r="B133" s="7338"/>
      <c r="C133" s="7665"/>
      <c r="D133" s="7666"/>
      <c r="E133" s="7686" t="s">
        <v>479</v>
      </c>
      <c r="F133" s="7724"/>
      <c r="G133" s="7721" t="s">
        <v>480</v>
      </c>
      <c r="H133" s="7724"/>
      <c r="I133" s="7721" t="s">
        <v>331</v>
      </c>
      <c r="J133" s="7724"/>
      <c r="K133" s="7721" t="s">
        <v>94</v>
      </c>
      <c r="L133" s="7724"/>
      <c r="M133" s="7721" t="s">
        <v>44</v>
      </c>
      <c r="N133" s="7724"/>
      <c r="O133" s="7721" t="s">
        <v>45</v>
      </c>
      <c r="P133" s="7724"/>
      <c r="Q133" s="7722" t="s">
        <v>46</v>
      </c>
      <c r="R133" s="7724"/>
      <c r="S133" s="7721" t="s">
        <v>47</v>
      </c>
      <c r="T133" s="7724"/>
      <c r="U133" s="7721" t="s">
        <v>48</v>
      </c>
      <c r="V133" s="7724"/>
      <c r="W133" s="7721" t="s">
        <v>49</v>
      </c>
      <c r="X133" s="7724"/>
      <c r="Y133" s="7721" t="s">
        <v>50</v>
      </c>
      <c r="Z133" s="7724"/>
      <c r="AA133" s="7721" t="s">
        <v>51</v>
      </c>
      <c r="AB133" s="7724"/>
      <c r="AC133" s="7721" t="s">
        <v>52</v>
      </c>
      <c r="AD133" s="7724"/>
      <c r="AE133" s="7721" t="s">
        <v>53</v>
      </c>
      <c r="AF133" s="7724"/>
      <c r="AG133" s="7721" t="s">
        <v>54</v>
      </c>
      <c r="AH133" s="7724"/>
      <c r="AI133" s="7721" t="s">
        <v>55</v>
      </c>
      <c r="AJ133" s="7724"/>
      <c r="AK133" s="7721" t="s">
        <v>56</v>
      </c>
      <c r="AL133" s="7724"/>
      <c r="AM133" s="7722" t="s">
        <v>481</v>
      </c>
      <c r="AN133" s="7723"/>
      <c r="AO133" s="7309"/>
      <c r="AP133" s="7291"/>
      <c r="AQ133" s="7726"/>
      <c r="AR133" s="7729"/>
    </row>
    <row r="134" spans="1:76" ht="26.25" customHeight="1" x14ac:dyDescent="0.25">
      <c r="A134" s="7315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631"/>
      <c r="AP134" s="7627"/>
      <c r="AQ134" s="7727"/>
      <c r="AR134" s="7730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/>
      <c r="F135" s="6014"/>
      <c r="G135" s="5843"/>
      <c r="H135" s="6103"/>
      <c r="I135" s="5843"/>
      <c r="J135" s="6103"/>
      <c r="K135" s="5843"/>
      <c r="L135" s="6103"/>
      <c r="M135" s="5843"/>
      <c r="N135" s="6103"/>
      <c r="O135" s="5843"/>
      <c r="P135" s="6103"/>
      <c r="Q135" s="6104"/>
      <c r="R135" s="6103"/>
      <c r="S135" s="5843"/>
      <c r="T135" s="6103"/>
      <c r="U135" s="5843"/>
      <c r="V135" s="6103"/>
      <c r="W135" s="5843"/>
      <c r="X135" s="6103"/>
      <c r="Y135" s="5843"/>
      <c r="Z135" s="6103"/>
      <c r="AA135" s="5843"/>
      <c r="AB135" s="6103"/>
      <c r="AC135" s="5843"/>
      <c r="AD135" s="6103"/>
      <c r="AE135" s="5843"/>
      <c r="AF135" s="6103"/>
      <c r="AG135" s="5843"/>
      <c r="AH135" s="6103"/>
      <c r="AI135" s="5843"/>
      <c r="AJ135" s="6103"/>
      <c r="AK135" s="5843"/>
      <c r="AL135" s="6103"/>
      <c r="AM135" s="5946"/>
      <c r="AN135" s="6105"/>
      <c r="AO135" s="5886"/>
      <c r="AP135" s="5887"/>
      <c r="AQ135" s="5882"/>
      <c r="AR135" s="5820"/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/>
      <c r="F136" s="5827"/>
      <c r="G136" s="5826"/>
      <c r="H136" s="5828"/>
      <c r="I136" s="5826"/>
      <c r="J136" s="5828"/>
      <c r="K136" s="5826"/>
      <c r="L136" s="5828"/>
      <c r="M136" s="5826"/>
      <c r="N136" s="5828"/>
      <c r="O136" s="5826"/>
      <c r="P136" s="5828"/>
      <c r="Q136" s="5890"/>
      <c r="R136" s="5828"/>
      <c r="S136" s="5826"/>
      <c r="T136" s="5828"/>
      <c r="U136" s="5826"/>
      <c r="V136" s="5828"/>
      <c r="W136" s="5826"/>
      <c r="X136" s="5828"/>
      <c r="Y136" s="5826"/>
      <c r="Z136" s="5828"/>
      <c r="AA136" s="5826"/>
      <c r="AB136" s="5828"/>
      <c r="AC136" s="5826"/>
      <c r="AD136" s="5828"/>
      <c r="AE136" s="5826"/>
      <c r="AF136" s="5828"/>
      <c r="AG136" s="5826"/>
      <c r="AH136" s="5828"/>
      <c r="AI136" s="5826"/>
      <c r="AJ136" s="5828"/>
      <c r="AK136" s="5826"/>
      <c r="AL136" s="5828"/>
      <c r="AM136" s="5891"/>
      <c r="AN136" s="5837"/>
      <c r="AO136" s="5832"/>
      <c r="AP136" s="5833"/>
      <c r="AQ136" s="5888"/>
      <c r="AR136" s="5887"/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0</v>
      </c>
      <c r="C137" s="1671">
        <f t="shared" si="71"/>
        <v>0</v>
      </c>
      <c r="D137" s="6106">
        <f t="shared" si="71"/>
        <v>0</v>
      </c>
      <c r="E137" s="5866"/>
      <c r="F137" s="5867"/>
      <c r="G137" s="5866"/>
      <c r="H137" s="5865"/>
      <c r="I137" s="5866"/>
      <c r="J137" s="5865"/>
      <c r="K137" s="5866"/>
      <c r="L137" s="5865"/>
      <c r="M137" s="5866"/>
      <c r="N137" s="5865"/>
      <c r="O137" s="5866"/>
      <c r="P137" s="5865"/>
      <c r="Q137" s="6107"/>
      <c r="R137" s="5865"/>
      <c r="S137" s="5866"/>
      <c r="T137" s="5865"/>
      <c r="U137" s="5866"/>
      <c r="V137" s="5865"/>
      <c r="W137" s="5866"/>
      <c r="X137" s="5865"/>
      <c r="Y137" s="5866"/>
      <c r="Z137" s="5865"/>
      <c r="AA137" s="5866"/>
      <c r="AB137" s="5865"/>
      <c r="AC137" s="5866"/>
      <c r="AD137" s="5865"/>
      <c r="AE137" s="5866"/>
      <c r="AF137" s="5865"/>
      <c r="AG137" s="5866"/>
      <c r="AH137" s="5865"/>
      <c r="AI137" s="5866"/>
      <c r="AJ137" s="5865"/>
      <c r="AK137" s="5866"/>
      <c r="AL137" s="5865"/>
      <c r="AM137" s="5955"/>
      <c r="AN137" s="5870"/>
      <c r="AO137" s="5871"/>
      <c r="AP137" s="5872"/>
      <c r="AQ137" s="6108"/>
      <c r="AR137" s="5872"/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731" t="s">
        <v>614</v>
      </c>
      <c r="B139" s="7679"/>
      <c r="C139" s="7719" t="s">
        <v>77</v>
      </c>
      <c r="D139" s="7721" t="s">
        <v>29</v>
      </c>
      <c r="E139" s="7722"/>
      <c r="F139" s="7722"/>
      <c r="G139" s="7722"/>
      <c r="H139" s="7724"/>
      <c r="I139" s="7731" t="s">
        <v>460</v>
      </c>
      <c r="J139" s="7630" t="s">
        <v>36</v>
      </c>
      <c r="K139" s="7732" t="s">
        <v>37</v>
      </c>
    </row>
    <row r="140" spans="1:76" ht="35.450000000000003" customHeight="1" x14ac:dyDescent="0.25">
      <c r="A140" s="7397"/>
      <c r="B140" s="7398"/>
      <c r="C140" s="7315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397"/>
      <c r="J140" s="7631"/>
      <c r="K140" s="7733"/>
    </row>
    <row r="141" spans="1:76" ht="15" customHeight="1" x14ac:dyDescent="0.25">
      <c r="A141" s="7736" t="s">
        <v>620</v>
      </c>
      <c r="B141" s="6112" t="s">
        <v>621</v>
      </c>
      <c r="C141" s="1663">
        <f>SUM(D141:H141)</f>
        <v>0</v>
      </c>
      <c r="D141" s="6113"/>
      <c r="E141" s="6114"/>
      <c r="F141" s="6114"/>
      <c r="G141" s="6114"/>
      <c r="H141" s="6115"/>
      <c r="I141" s="6116"/>
      <c r="J141" s="6117"/>
      <c r="K141" s="6118"/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335"/>
      <c r="B142" s="5547" t="s">
        <v>622</v>
      </c>
      <c r="C142" s="6119">
        <f>SUM(D142:H142)</f>
        <v>0</v>
      </c>
      <c r="D142" s="6120"/>
      <c r="E142" s="6121"/>
      <c r="F142" s="6121"/>
      <c r="G142" s="6121"/>
      <c r="H142" s="6122"/>
      <c r="I142" s="6116"/>
      <c r="J142" s="6123"/>
      <c r="K142" s="6124"/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737"/>
      <c r="B143" s="5548" t="s">
        <v>623</v>
      </c>
      <c r="C143" s="6125">
        <f>SUM(D143:H143)</f>
        <v>0</v>
      </c>
      <c r="D143" s="6126"/>
      <c r="E143" s="6127"/>
      <c r="F143" s="6127"/>
      <c r="G143" s="6127"/>
      <c r="H143" s="6128"/>
      <c r="I143" s="6116"/>
      <c r="J143" s="6129"/>
      <c r="K143" s="6130"/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736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737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335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335"/>
      <c r="B147" s="5813" t="s">
        <v>65</v>
      </c>
      <c r="C147" s="1665">
        <f>SUM(D147:I147)</f>
        <v>0</v>
      </c>
      <c r="D147" s="6142"/>
      <c r="E147" s="6143"/>
      <c r="F147" s="6143"/>
      <c r="G147" s="6143"/>
      <c r="H147" s="6147"/>
      <c r="I147" s="6144"/>
      <c r="J147" s="6145"/>
      <c r="K147" s="6146"/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335"/>
      <c r="B148" s="1769" t="s">
        <v>98</v>
      </c>
      <c r="C148" s="1665">
        <f>SUM(D148:I148)</f>
        <v>0</v>
      </c>
      <c r="D148" s="6120"/>
      <c r="E148" s="6121"/>
      <c r="F148" s="6121"/>
      <c r="G148" s="6121"/>
      <c r="H148" s="6122"/>
      <c r="I148" s="6148"/>
      <c r="J148" s="6123"/>
      <c r="K148" s="6124"/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737"/>
      <c r="B149" s="6149" t="s">
        <v>540</v>
      </c>
      <c r="C149" s="1648">
        <f>SUM(D149:I149)</f>
        <v>0</v>
      </c>
      <c r="D149" s="6126"/>
      <c r="E149" s="6127"/>
      <c r="F149" s="6127"/>
      <c r="G149" s="6127"/>
      <c r="H149" s="6128"/>
      <c r="I149" s="6150"/>
      <c r="J149" s="6129"/>
      <c r="K149" s="6151"/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738" t="s">
        <v>27</v>
      </c>
      <c r="B151" s="7738" t="s">
        <v>629</v>
      </c>
      <c r="C151" s="7689" t="s">
        <v>79</v>
      </c>
      <c r="D151" s="7748" t="s">
        <v>58</v>
      </c>
      <c r="E151" s="7679" t="s">
        <v>59</v>
      </c>
      <c r="F151" s="7744" t="s">
        <v>101</v>
      </c>
      <c r="G151" s="7745"/>
      <c r="H151" s="7745"/>
      <c r="I151" s="7745"/>
      <c r="J151" s="7745"/>
      <c r="K151" s="7745"/>
      <c r="L151" s="7745"/>
      <c r="M151" s="7745"/>
      <c r="N151" s="7745"/>
      <c r="O151" s="7745"/>
      <c r="P151" s="7745"/>
      <c r="Q151" s="7745"/>
      <c r="R151" s="7745"/>
      <c r="S151" s="7745"/>
      <c r="T151" s="7745"/>
      <c r="U151" s="7745"/>
      <c r="V151" s="7745"/>
      <c r="W151" s="7745"/>
      <c r="X151" s="7745"/>
      <c r="Y151" s="7745"/>
      <c r="Z151" s="7745"/>
      <c r="AA151" s="7745"/>
      <c r="AB151" s="7745"/>
      <c r="AC151" s="7745"/>
      <c r="AD151" s="7745"/>
      <c r="AE151" s="7745"/>
      <c r="AF151" s="7745"/>
      <c r="AG151" s="7745"/>
      <c r="AH151" s="7745"/>
      <c r="AI151" s="7745"/>
      <c r="AJ151" s="7745"/>
      <c r="AK151" s="7745"/>
      <c r="AL151" s="7745"/>
      <c r="AM151" s="7746"/>
      <c r="AN151" s="7632" t="s">
        <v>36</v>
      </c>
      <c r="AO151" s="7734" t="s">
        <v>37</v>
      </c>
    </row>
    <row r="152" spans="1:75" ht="15" customHeight="1" x14ac:dyDescent="0.25">
      <c r="A152" s="7427"/>
      <c r="B152" s="7427"/>
      <c r="C152" s="7390"/>
      <c r="D152" s="7581"/>
      <c r="E152" s="7611"/>
      <c r="F152" s="7686" t="s">
        <v>348</v>
      </c>
      <c r="G152" s="7735"/>
      <c r="H152" s="7686" t="s">
        <v>331</v>
      </c>
      <c r="I152" s="7735"/>
      <c r="J152" s="7686" t="s">
        <v>94</v>
      </c>
      <c r="K152" s="7735"/>
      <c r="L152" s="7686" t="s">
        <v>44</v>
      </c>
      <c r="M152" s="7735"/>
      <c r="N152" s="7686" t="s">
        <v>45</v>
      </c>
      <c r="O152" s="7735"/>
      <c r="P152" s="7688" t="s">
        <v>46</v>
      </c>
      <c r="Q152" s="7735"/>
      <c r="R152" s="7686" t="s">
        <v>47</v>
      </c>
      <c r="S152" s="7735"/>
      <c r="T152" s="7686" t="s">
        <v>48</v>
      </c>
      <c r="U152" s="7735"/>
      <c r="V152" s="7686" t="s">
        <v>49</v>
      </c>
      <c r="W152" s="7735"/>
      <c r="X152" s="7686" t="s">
        <v>50</v>
      </c>
      <c r="Y152" s="7735"/>
      <c r="Z152" s="7686" t="s">
        <v>51</v>
      </c>
      <c r="AA152" s="7735"/>
      <c r="AB152" s="7686" t="s">
        <v>52</v>
      </c>
      <c r="AC152" s="7735"/>
      <c r="AD152" s="7686" t="s">
        <v>53</v>
      </c>
      <c r="AE152" s="7735"/>
      <c r="AF152" s="7686" t="s">
        <v>54</v>
      </c>
      <c r="AG152" s="7735"/>
      <c r="AH152" s="7686" t="s">
        <v>55</v>
      </c>
      <c r="AI152" s="7735"/>
      <c r="AJ152" s="7686" t="s">
        <v>56</v>
      </c>
      <c r="AK152" s="7735"/>
      <c r="AL152" s="7686" t="s">
        <v>57</v>
      </c>
      <c r="AM152" s="7740"/>
      <c r="AN152" s="7320"/>
      <c r="AO152" s="7314"/>
    </row>
    <row r="153" spans="1:75" ht="15" customHeight="1" x14ac:dyDescent="0.25">
      <c r="A153" s="7739"/>
      <c r="B153" s="7739"/>
      <c r="C153" s="7391"/>
      <c r="D153" s="7503"/>
      <c r="E153" s="7398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677"/>
      <c r="AO153" s="7733"/>
    </row>
    <row r="154" spans="1:75" ht="15" customHeight="1" x14ac:dyDescent="0.25">
      <c r="A154" s="7736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335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335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335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335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335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335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737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736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335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335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335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335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737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685" t="s">
        <v>639</v>
      </c>
      <c r="B169" s="7742" t="s">
        <v>77</v>
      </c>
      <c r="C169" s="7744" t="s">
        <v>29</v>
      </c>
      <c r="D169" s="7745"/>
      <c r="E169" s="7745"/>
      <c r="F169" s="7745"/>
      <c r="G169" s="7745"/>
      <c r="H169" s="7745"/>
      <c r="I169" s="7745"/>
      <c r="J169" s="7745"/>
      <c r="K169" s="7745"/>
      <c r="L169" s="7745"/>
      <c r="M169" s="7745"/>
      <c r="N169" s="7745"/>
      <c r="O169" s="7745"/>
      <c r="P169" s="7745"/>
      <c r="Q169" s="7745"/>
      <c r="R169" s="7745"/>
      <c r="S169" s="7746"/>
      <c r="T169" s="7747" t="s">
        <v>36</v>
      </c>
      <c r="U169" s="7741" t="s">
        <v>37</v>
      </c>
    </row>
    <row r="170" spans="1:74" ht="15" customHeight="1" x14ac:dyDescent="0.25">
      <c r="A170" s="7292"/>
      <c r="B170" s="774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747"/>
      <c r="U170" s="7741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764" t="s">
        <v>220</v>
      </c>
      <c r="B173" s="7765" t="s">
        <v>645</v>
      </c>
      <c r="C173" s="7767" t="s">
        <v>646</v>
      </c>
      <c r="D173" s="7768"/>
      <c r="E173" s="7768"/>
      <c r="F173" s="7768"/>
      <c r="G173" s="7768"/>
      <c r="H173" s="7768"/>
      <c r="I173" s="7768"/>
      <c r="J173" s="7768"/>
      <c r="K173" s="7769"/>
      <c r="L173" s="7744" t="s">
        <v>647</v>
      </c>
      <c r="M173" s="7745"/>
      <c r="N173" s="7745"/>
      <c r="O173" s="7745"/>
      <c r="P173" s="7745"/>
      <c r="Q173" s="7745"/>
      <c r="R173" s="7745"/>
      <c r="S173" s="7745"/>
      <c r="T173" s="7770"/>
      <c r="U173" s="7744" t="s">
        <v>648</v>
      </c>
      <c r="V173" s="7745"/>
      <c r="W173" s="7745"/>
      <c r="X173" s="7745"/>
      <c r="Y173" s="7745"/>
      <c r="Z173" s="7745"/>
      <c r="AA173" s="7745"/>
      <c r="AB173" s="7745"/>
      <c r="AC173" s="7746"/>
      <c r="AD173" s="7688" t="s">
        <v>36</v>
      </c>
      <c r="AE173" s="7756" t="s">
        <v>37</v>
      </c>
    </row>
    <row r="174" spans="1:74" ht="18" customHeight="1" x14ac:dyDescent="0.25">
      <c r="A174" s="7426"/>
      <c r="B174" s="7766"/>
      <c r="C174" s="7757" t="s">
        <v>77</v>
      </c>
      <c r="D174" s="7758"/>
      <c r="E174" s="7759"/>
      <c r="F174" s="7760" t="s">
        <v>649</v>
      </c>
      <c r="G174" s="7760"/>
      <c r="H174" s="7760" t="s">
        <v>650</v>
      </c>
      <c r="I174" s="7760"/>
      <c r="J174" s="7761" t="s">
        <v>651</v>
      </c>
      <c r="K174" s="7761"/>
      <c r="L174" s="7757" t="s">
        <v>77</v>
      </c>
      <c r="M174" s="7758"/>
      <c r="N174" s="7759"/>
      <c r="O174" s="7760" t="s">
        <v>649</v>
      </c>
      <c r="P174" s="7760"/>
      <c r="Q174" s="7760" t="s">
        <v>650</v>
      </c>
      <c r="R174" s="7760"/>
      <c r="S174" s="7761" t="s">
        <v>651</v>
      </c>
      <c r="T174" s="7761"/>
      <c r="U174" s="7757" t="s">
        <v>77</v>
      </c>
      <c r="V174" s="7758"/>
      <c r="W174" s="7759"/>
      <c r="X174" s="7760" t="s">
        <v>649</v>
      </c>
      <c r="Y174" s="7760"/>
      <c r="Z174" s="7760" t="s">
        <v>650</v>
      </c>
      <c r="AA174" s="7760"/>
      <c r="AB174" s="7761" t="s">
        <v>651</v>
      </c>
      <c r="AC174" s="7762"/>
      <c r="AD174" s="7688"/>
      <c r="AE174" s="7756"/>
    </row>
    <row r="175" spans="1:74" ht="25.9" customHeight="1" x14ac:dyDescent="0.25">
      <c r="A175" s="7426"/>
      <c r="B175" s="7766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688"/>
      <c r="AE175" s="7756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679" t="s">
        <v>662</v>
      </c>
      <c r="B191" s="7684" t="s">
        <v>77</v>
      </c>
      <c r="C191" s="7686" t="s">
        <v>29</v>
      </c>
      <c r="D191" s="7688"/>
      <c r="E191" s="7740"/>
      <c r="F191" s="7748" t="s">
        <v>670</v>
      </c>
      <c r="G191" s="7763" t="s">
        <v>671</v>
      </c>
      <c r="H191" s="7684" t="s">
        <v>672</v>
      </c>
    </row>
    <row r="192" spans="1:74" ht="38.25" customHeight="1" x14ac:dyDescent="0.25">
      <c r="A192" s="7398"/>
      <c r="B192" s="7666"/>
      <c r="C192" s="6212" t="s">
        <v>673</v>
      </c>
      <c r="D192" s="6217" t="s">
        <v>674</v>
      </c>
      <c r="E192" s="6154" t="s">
        <v>675</v>
      </c>
      <c r="F192" s="7503"/>
      <c r="G192" s="7349"/>
      <c r="H192" s="7666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719" t="s">
        <v>662</v>
      </c>
      <c r="B200" s="7685" t="s">
        <v>77</v>
      </c>
      <c r="C200" s="7686" t="s">
        <v>29</v>
      </c>
      <c r="D200" s="7688"/>
      <c r="E200" s="7735"/>
    </row>
    <row r="201" spans="1:75" ht="21" customHeight="1" x14ac:dyDescent="0.25">
      <c r="A201" s="7315"/>
      <c r="B201" s="7292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731" t="s">
        <v>662</v>
      </c>
      <c r="B208" s="7679"/>
      <c r="C208" s="7684" t="s">
        <v>77</v>
      </c>
      <c r="D208" s="7686" t="s">
        <v>29</v>
      </c>
      <c r="E208" s="7688"/>
      <c r="F208" s="7735"/>
    </row>
    <row r="209" spans="1:6" ht="24" customHeight="1" x14ac:dyDescent="0.25">
      <c r="A209" s="7397"/>
      <c r="B209" s="7398"/>
      <c r="C209" s="7666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679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6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679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98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679" t="s">
        <v>662</v>
      </c>
      <c r="B215" s="7684" t="s">
        <v>77</v>
      </c>
      <c r="C215" s="7688" t="s">
        <v>696</v>
      </c>
      <c r="D215" s="7688"/>
      <c r="E215" s="7688"/>
      <c r="F215" s="6238"/>
    </row>
    <row r="216" spans="1:6" ht="21" x14ac:dyDescent="0.25">
      <c r="A216" s="7398"/>
      <c r="B216" s="7666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679" t="s">
        <v>662</v>
      </c>
      <c r="B221" s="7685" t="s">
        <v>704</v>
      </c>
    </row>
    <row r="222" spans="1:6" x14ac:dyDescent="0.25">
      <c r="A222" s="7398"/>
      <c r="B222" s="7292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W191" zoomScale="75" zoomScaleNormal="75" workbookViewId="0">
      <pane ySplit="2" topLeftCell="A249" activePane="bottomLeft" state="frozen"/>
      <selection activeCell="A191" sqref="A191"/>
      <selection pane="bottomLeft" activeCell="AQ287" sqref="AQ287:AQ29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 ()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 ()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75" t="s">
        <v>707</v>
      </c>
      <c r="B6" s="7875"/>
      <c r="C6" s="7875"/>
      <c r="D6" s="7875"/>
      <c r="E6" s="7875"/>
      <c r="F6" s="7875"/>
      <c r="G6" s="7875"/>
      <c r="H6" s="7875"/>
      <c r="I6" s="7875"/>
      <c r="J6" s="7875"/>
      <c r="K6" s="7875"/>
      <c r="L6" s="7875"/>
      <c r="M6" s="7875"/>
      <c r="N6" s="7875"/>
      <c r="O6" s="7875"/>
      <c r="P6" s="7875"/>
    </row>
    <row r="8" spans="1:102" ht="18" customHeight="1" x14ac:dyDescent="0.25">
      <c r="A8" s="249" t="s">
        <v>708</v>
      </c>
    </row>
    <row r="9" spans="1:102" ht="21.6" customHeight="1" x14ac:dyDescent="0.25">
      <c r="A9" s="7123" t="s">
        <v>709</v>
      </c>
      <c r="B9" s="7125"/>
      <c r="C9" s="7161" t="s">
        <v>28</v>
      </c>
      <c r="D9" s="7817" t="s">
        <v>29</v>
      </c>
      <c r="E9" s="7818"/>
      <c r="F9" s="7818"/>
      <c r="G9" s="7818"/>
      <c r="H9" s="7818"/>
      <c r="I9" s="7818"/>
      <c r="J9" s="7818"/>
      <c r="K9" s="7818"/>
      <c r="L9" s="7818"/>
      <c r="M9" s="7818"/>
      <c r="N9" s="7137"/>
      <c r="O9" s="7819" t="s">
        <v>710</v>
      </c>
      <c r="P9" s="7793" t="s">
        <v>711</v>
      </c>
      <c r="Q9" s="7844" t="s">
        <v>712</v>
      </c>
      <c r="R9" s="7831" t="s">
        <v>713</v>
      </c>
      <c r="S9" s="7833" t="s">
        <v>519</v>
      </c>
      <c r="T9" s="7834"/>
      <c r="U9" s="7835" t="s">
        <v>38</v>
      </c>
      <c r="V9" s="7125" t="s">
        <v>36</v>
      </c>
      <c r="W9" s="7799" t="s">
        <v>37</v>
      </c>
      <c r="X9" s="7802"/>
    </row>
    <row r="10" spans="1:102" ht="27" customHeight="1" x14ac:dyDescent="0.25">
      <c r="A10" s="7821"/>
      <c r="B10" s="7158"/>
      <c r="C10" s="7162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820"/>
      <c r="P10" s="7795"/>
      <c r="Q10" s="7845"/>
      <c r="R10" s="7832"/>
      <c r="S10" s="1955" t="s">
        <v>60</v>
      </c>
      <c r="T10" s="714" t="s">
        <v>62</v>
      </c>
      <c r="U10" s="7836"/>
      <c r="V10" s="7787"/>
      <c r="W10" s="2010" t="s">
        <v>717</v>
      </c>
      <c r="X10" s="1921" t="s">
        <v>718</v>
      </c>
    </row>
    <row r="11" spans="1:102" ht="15" customHeight="1" x14ac:dyDescent="0.25">
      <c r="A11" s="7846" t="s">
        <v>719</v>
      </c>
      <c r="B11" s="7846"/>
      <c r="C11" s="2013">
        <f>SUM(D11:N11)</f>
        <v>0</v>
      </c>
      <c r="D11" s="2014"/>
      <c r="E11" s="2015"/>
      <c r="F11" s="2016"/>
      <c r="G11" s="2016"/>
      <c r="H11" s="2016"/>
      <c r="I11" s="2016"/>
      <c r="J11" s="2016"/>
      <c r="K11" s="2016"/>
      <c r="L11" s="2016"/>
      <c r="M11" s="2017"/>
      <c r="N11" s="2018"/>
      <c r="O11" s="5352"/>
      <c r="P11" s="5353"/>
      <c r="Q11" s="5354"/>
      <c r="R11" s="5357"/>
      <c r="S11" s="713"/>
      <c r="T11" s="1094"/>
      <c r="U11" s="595"/>
      <c r="V11" s="2019"/>
      <c r="W11" s="2014"/>
      <c r="X11" s="2019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47" t="s">
        <v>720</v>
      </c>
      <c r="B12" s="7847"/>
      <c r="C12" s="2021">
        <f t="shared" ref="C12:C14" si="2">SUM(D12:N12)</f>
        <v>0</v>
      </c>
      <c r="D12" s="2022"/>
      <c r="E12" s="2023"/>
      <c r="F12" s="835"/>
      <c r="G12" s="835"/>
      <c r="H12" s="835"/>
      <c r="I12" s="835"/>
      <c r="J12" s="835"/>
      <c r="K12" s="835"/>
      <c r="L12" s="835"/>
      <c r="M12" s="2024"/>
      <c r="N12" s="1940"/>
      <c r="O12" s="5213"/>
      <c r="P12" s="5189"/>
      <c r="Q12" s="5355"/>
      <c r="R12" s="5358"/>
      <c r="S12" s="2027"/>
      <c r="T12" s="2026"/>
      <c r="U12" s="2028"/>
      <c r="V12" s="2029"/>
      <c r="W12" s="2022"/>
      <c r="X12" s="2029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48" t="s">
        <v>721</v>
      </c>
      <c r="B13" s="7849"/>
      <c r="C13" s="1272">
        <f>SUM(D13:N13)</f>
        <v>0</v>
      </c>
      <c r="D13" s="1172"/>
      <c r="E13" s="1174"/>
      <c r="F13" s="2001"/>
      <c r="G13" s="2001"/>
      <c r="H13" s="2001"/>
      <c r="I13" s="2001"/>
      <c r="J13" s="2001"/>
      <c r="K13" s="2001"/>
      <c r="L13" s="2001"/>
      <c r="M13" s="885"/>
      <c r="N13" s="1929"/>
      <c r="O13" s="5215"/>
      <c r="P13" s="3892"/>
      <c r="Q13" s="3895"/>
      <c r="R13" s="5349"/>
      <c r="S13" s="1957"/>
      <c r="T13" s="756"/>
      <c r="U13" s="1412"/>
      <c r="V13" s="1173"/>
      <c r="W13" s="1172"/>
      <c r="X13" s="1173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850" t="s">
        <v>722</v>
      </c>
      <c r="B14" s="7851"/>
      <c r="C14" s="1273">
        <f t="shared" si="2"/>
        <v>0</v>
      </c>
      <c r="D14" s="1188"/>
      <c r="E14" s="1193"/>
      <c r="F14" s="1118"/>
      <c r="G14" s="1118"/>
      <c r="H14" s="1118"/>
      <c r="I14" s="1118"/>
      <c r="J14" s="1118"/>
      <c r="K14" s="1118"/>
      <c r="L14" s="1118"/>
      <c r="M14" s="1194"/>
      <c r="N14" s="1224"/>
      <c r="O14" s="5249"/>
      <c r="P14" s="1223"/>
      <c r="Q14" s="5356"/>
      <c r="R14" s="5359"/>
      <c r="S14" s="2031"/>
      <c r="T14" s="712"/>
      <c r="U14" s="2032"/>
      <c r="V14" s="1192"/>
      <c r="W14" s="1188"/>
      <c r="X14" s="1192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123" t="s">
        <v>724</v>
      </c>
      <c r="B16" s="7125"/>
      <c r="C16" s="7226" t="s">
        <v>725</v>
      </c>
      <c r="D16" s="7876" t="s">
        <v>726</v>
      </c>
      <c r="E16" s="7844" t="s">
        <v>36</v>
      </c>
      <c r="F16" s="7793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821"/>
      <c r="B17" s="7158"/>
      <c r="C17" s="7804"/>
      <c r="D17" s="7877"/>
      <c r="E17" s="7792"/>
      <c r="F17" s="779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54" t="s">
        <v>727</v>
      </c>
      <c r="B18" s="7855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858" t="s">
        <v>728</v>
      </c>
      <c r="B19" s="7859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852" t="s">
        <v>729</v>
      </c>
      <c r="B20" s="7853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852" t="s">
        <v>730</v>
      </c>
      <c r="B21" s="7853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852" t="s">
        <v>731</v>
      </c>
      <c r="B22" s="7853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852" t="s">
        <v>732</v>
      </c>
      <c r="B23" s="7853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852" t="s">
        <v>733</v>
      </c>
      <c r="B24" s="7853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852" t="s">
        <v>734</v>
      </c>
      <c r="B25" s="7853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852" t="s">
        <v>735</v>
      </c>
      <c r="B26" s="7853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852" t="s">
        <v>736</v>
      </c>
      <c r="B27" s="7853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852" t="s">
        <v>737</v>
      </c>
      <c r="B28" s="7853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852" t="s">
        <v>738</v>
      </c>
      <c r="B29" s="7853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852" t="s">
        <v>739</v>
      </c>
      <c r="B30" s="7853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856" t="s">
        <v>740</v>
      </c>
      <c r="B31" s="785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123" t="s">
        <v>742</v>
      </c>
      <c r="B33" s="7125"/>
      <c r="C33" s="7161" t="s">
        <v>28</v>
      </c>
      <c r="D33" s="7817" t="s">
        <v>29</v>
      </c>
      <c r="E33" s="7818"/>
      <c r="F33" s="7818"/>
      <c r="G33" s="7818"/>
      <c r="H33" s="7818"/>
      <c r="I33" s="7818"/>
      <c r="J33" s="7818"/>
      <c r="K33" s="7818"/>
      <c r="L33" s="7818"/>
      <c r="M33" s="7818"/>
      <c r="N33" s="7818"/>
      <c r="O33" s="7818"/>
      <c r="P33" s="7137"/>
      <c r="Q33" s="7819" t="s">
        <v>33</v>
      </c>
      <c r="R33" s="7793" t="s">
        <v>743</v>
      </c>
      <c r="S33" s="7125" t="s">
        <v>36</v>
      </c>
      <c r="T33" s="7799" t="s">
        <v>37</v>
      </c>
      <c r="U33" s="7802"/>
      <c r="V33" s="7837" t="s">
        <v>744</v>
      </c>
      <c r="W33" s="7815" t="s">
        <v>745</v>
      </c>
      <c r="X33" s="7799" t="s">
        <v>746</v>
      </c>
      <c r="Y33" s="7800"/>
      <c r="Z33" s="7802"/>
      <c r="AA33" s="7243" t="s">
        <v>747</v>
      </c>
    </row>
    <row r="34" spans="1:103" ht="27.75" customHeight="1" x14ac:dyDescent="0.25">
      <c r="A34" s="7821"/>
      <c r="B34" s="7158"/>
      <c r="C34" s="7162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820"/>
      <c r="R34" s="7795"/>
      <c r="S34" s="7787"/>
      <c r="T34" s="2010" t="s">
        <v>717</v>
      </c>
      <c r="U34" s="1921" t="s">
        <v>718</v>
      </c>
      <c r="V34" s="7838"/>
      <c r="W34" s="7815"/>
      <c r="X34" s="2043" t="s">
        <v>60</v>
      </c>
      <c r="Y34" s="2044" t="s">
        <v>750</v>
      </c>
      <c r="Z34" s="255" t="s">
        <v>62</v>
      </c>
      <c r="AA34" s="7244"/>
    </row>
    <row r="35" spans="1:103" ht="15" customHeight="1" x14ac:dyDescent="0.25">
      <c r="A35" s="7827" t="s">
        <v>751</v>
      </c>
      <c r="B35" s="7827"/>
      <c r="C35" s="2045">
        <f>SUM(D35:P35)</f>
        <v>0</v>
      </c>
      <c r="D35" s="1988">
        <f>SUM(D36:D49)</f>
        <v>0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0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0</v>
      </c>
      <c r="D36" s="2022"/>
      <c r="E36" s="835"/>
      <c r="F36" s="835"/>
      <c r="G36" s="835"/>
      <c r="H36" s="835"/>
      <c r="I36" s="835"/>
      <c r="J36" s="835"/>
      <c r="K36" s="835"/>
      <c r="L36" s="835"/>
      <c r="M36" s="835"/>
      <c r="N36" s="847"/>
      <c r="O36" s="847"/>
      <c r="P36" s="2049"/>
      <c r="Q36" s="5213"/>
      <c r="R36" s="5189"/>
      <c r="S36" s="2029"/>
      <c r="T36" s="2022"/>
      <c r="U36" s="2029"/>
      <c r="V36" s="2022"/>
      <c r="W36" s="2029"/>
      <c r="X36" s="2022"/>
      <c r="Y36" s="835"/>
      <c r="Z36" s="2029"/>
      <c r="AA36" s="202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0</v>
      </c>
      <c r="D37" s="1188"/>
      <c r="E37" s="1118"/>
      <c r="F37" s="1118"/>
      <c r="G37" s="1118"/>
      <c r="H37" s="1118"/>
      <c r="I37" s="1118"/>
      <c r="J37" s="1118"/>
      <c r="K37" s="1118"/>
      <c r="L37" s="1118"/>
      <c r="M37" s="1118"/>
      <c r="N37" s="1237"/>
      <c r="O37" s="1237"/>
      <c r="P37" s="2050"/>
      <c r="Q37" s="5249"/>
      <c r="R37" s="1223"/>
      <c r="S37" s="1192"/>
      <c r="T37" s="1188"/>
      <c r="U37" s="1192"/>
      <c r="V37" s="1188"/>
      <c r="W37" s="1192"/>
      <c r="X37" s="1188"/>
      <c r="Y37" s="1118"/>
      <c r="Z37" s="1192"/>
      <c r="AA37" s="1192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228" t="s">
        <v>754</v>
      </c>
      <c r="B38" s="2052" t="s">
        <v>755</v>
      </c>
      <c r="C38" s="2020">
        <f t="shared" si="25"/>
        <v>0</v>
      </c>
      <c r="D38" s="2022"/>
      <c r="E38" s="835"/>
      <c r="F38" s="835"/>
      <c r="G38" s="835"/>
      <c r="H38" s="835"/>
      <c r="I38" s="835"/>
      <c r="J38" s="835"/>
      <c r="K38" s="835"/>
      <c r="L38" s="835"/>
      <c r="M38" s="835"/>
      <c r="N38" s="847"/>
      <c r="O38" s="847"/>
      <c r="P38" s="2049"/>
      <c r="Q38" s="5213"/>
      <c r="R38" s="5189"/>
      <c r="S38" s="2029"/>
      <c r="T38" s="2022"/>
      <c r="U38" s="2029"/>
      <c r="V38" s="2022"/>
      <c r="W38" s="2029"/>
      <c r="X38" s="2022"/>
      <c r="Y38" s="835"/>
      <c r="Z38" s="2029"/>
      <c r="AA38" s="2029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228"/>
      <c r="B39" s="2053" t="s">
        <v>756</v>
      </c>
      <c r="C39" s="1121">
        <f t="shared" si="25"/>
        <v>0</v>
      </c>
      <c r="D39" s="1172"/>
      <c r="E39" s="2001"/>
      <c r="F39" s="2001"/>
      <c r="G39" s="2001"/>
      <c r="H39" s="2001"/>
      <c r="I39" s="2001"/>
      <c r="J39" s="2001"/>
      <c r="K39" s="2001"/>
      <c r="L39" s="2001"/>
      <c r="M39" s="2001"/>
      <c r="N39" s="2054"/>
      <c r="O39" s="2054"/>
      <c r="P39" s="2055"/>
      <c r="Q39" s="5215"/>
      <c r="R39" s="3892"/>
      <c r="S39" s="1173"/>
      <c r="T39" s="1172"/>
      <c r="U39" s="1173"/>
      <c r="V39" s="1172"/>
      <c r="W39" s="1173"/>
      <c r="X39" s="1172"/>
      <c r="Y39" s="2001"/>
      <c r="Z39" s="1173"/>
      <c r="AA39" s="1173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228"/>
      <c r="B40" s="2053" t="s">
        <v>757</v>
      </c>
      <c r="C40" s="1121">
        <f t="shared" si="25"/>
        <v>0</v>
      </c>
      <c r="D40" s="1172"/>
      <c r="E40" s="2001"/>
      <c r="F40" s="2001"/>
      <c r="G40" s="2001"/>
      <c r="H40" s="2001"/>
      <c r="I40" s="2001"/>
      <c r="J40" s="2001"/>
      <c r="K40" s="2001"/>
      <c r="L40" s="2001"/>
      <c r="M40" s="2001"/>
      <c r="N40" s="2054"/>
      <c r="O40" s="2054"/>
      <c r="P40" s="2055"/>
      <c r="Q40" s="5215"/>
      <c r="R40" s="3892"/>
      <c r="S40" s="1173"/>
      <c r="T40" s="1172"/>
      <c r="U40" s="1173"/>
      <c r="V40" s="1172"/>
      <c r="W40" s="1173"/>
      <c r="X40" s="1172"/>
      <c r="Y40" s="2001"/>
      <c r="Z40" s="1173"/>
      <c r="AA40" s="1173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228"/>
      <c r="B41" s="2053" t="s">
        <v>758</v>
      </c>
      <c r="C41" s="1121">
        <f t="shared" si="25"/>
        <v>0</v>
      </c>
      <c r="D41" s="1172"/>
      <c r="E41" s="2001"/>
      <c r="F41" s="2001"/>
      <c r="G41" s="2001"/>
      <c r="H41" s="2001"/>
      <c r="I41" s="2001"/>
      <c r="J41" s="2001"/>
      <c r="K41" s="2001"/>
      <c r="L41" s="2001"/>
      <c r="M41" s="2001"/>
      <c r="N41" s="2054"/>
      <c r="O41" s="2054"/>
      <c r="P41" s="2055"/>
      <c r="Q41" s="5215"/>
      <c r="R41" s="3892"/>
      <c r="S41" s="1173"/>
      <c r="T41" s="1172"/>
      <c r="U41" s="1173"/>
      <c r="V41" s="1172"/>
      <c r="W41" s="1173"/>
      <c r="X41" s="1172"/>
      <c r="Y41" s="2001"/>
      <c r="Z41" s="1173"/>
      <c r="AA41" s="1173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228"/>
      <c r="B42" s="2053" t="s">
        <v>759</v>
      </c>
      <c r="C42" s="1121">
        <f t="shared" si="25"/>
        <v>0</v>
      </c>
      <c r="D42" s="1172"/>
      <c r="E42" s="2001"/>
      <c r="F42" s="2001"/>
      <c r="G42" s="2001"/>
      <c r="H42" s="2001"/>
      <c r="I42" s="2001"/>
      <c r="J42" s="2001"/>
      <c r="K42" s="2001"/>
      <c r="L42" s="2001"/>
      <c r="M42" s="2001"/>
      <c r="N42" s="2054"/>
      <c r="O42" s="2054"/>
      <c r="P42" s="2055"/>
      <c r="Q42" s="5215"/>
      <c r="R42" s="3892"/>
      <c r="S42" s="1173"/>
      <c r="T42" s="1172"/>
      <c r="U42" s="1173"/>
      <c r="V42" s="1172"/>
      <c r="W42" s="1173"/>
      <c r="X42" s="1172"/>
      <c r="Y42" s="2001"/>
      <c r="Z42" s="1173"/>
      <c r="AA42" s="1173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228"/>
      <c r="B43" s="2056" t="s">
        <v>760</v>
      </c>
      <c r="C43" s="637">
        <f t="shared" si="25"/>
        <v>0</v>
      </c>
      <c r="D43" s="645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5"/>
      <c r="Q43" s="5247"/>
      <c r="R43" s="670"/>
      <c r="S43" s="2057"/>
      <c r="T43" s="645"/>
      <c r="U43" s="2057"/>
      <c r="V43" s="645"/>
      <c r="W43" s="2057"/>
      <c r="X43" s="645"/>
      <c r="Y43" s="145"/>
      <c r="Z43" s="2057"/>
      <c r="AA43" s="205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228"/>
      <c r="B44" s="1216" t="s">
        <v>761</v>
      </c>
      <c r="C44" s="1117">
        <f>SUM(D44:M44)</f>
        <v>0</v>
      </c>
      <c r="D44" s="1188"/>
      <c r="E44" s="1118"/>
      <c r="F44" s="1118"/>
      <c r="G44" s="1118"/>
      <c r="H44" s="1118"/>
      <c r="I44" s="1118"/>
      <c r="J44" s="1118"/>
      <c r="K44" s="1118"/>
      <c r="L44" s="1118"/>
      <c r="M44" s="1118"/>
      <c r="N44" s="1237"/>
      <c r="O44" s="1237"/>
      <c r="P44" s="2050"/>
      <c r="Q44" s="5249"/>
      <c r="R44" s="1223"/>
      <c r="S44" s="1192"/>
      <c r="T44" s="1188"/>
      <c r="U44" s="1192"/>
      <c r="V44" s="1188"/>
      <c r="W44" s="1192"/>
      <c r="X44" s="1188"/>
      <c r="Y44" s="1118"/>
      <c r="Z44" s="1192"/>
      <c r="AA44" s="1192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140" t="s">
        <v>762</v>
      </c>
      <c r="B45" s="2052" t="s">
        <v>763</v>
      </c>
      <c r="C45" s="2020">
        <f>SUM(D45:P45)</f>
        <v>0</v>
      </c>
      <c r="D45" s="2022"/>
      <c r="E45" s="835"/>
      <c r="F45" s="835"/>
      <c r="G45" s="835"/>
      <c r="H45" s="835"/>
      <c r="I45" s="835"/>
      <c r="J45" s="835"/>
      <c r="K45" s="835"/>
      <c r="L45" s="835"/>
      <c r="M45" s="835"/>
      <c r="N45" s="863"/>
      <c r="O45" s="863"/>
      <c r="P45" s="863"/>
      <c r="Q45" s="5213"/>
      <c r="R45" s="5189"/>
      <c r="S45" s="2029"/>
      <c r="T45" s="2022"/>
      <c r="U45" s="2029"/>
      <c r="V45" s="2022"/>
      <c r="W45" s="2029"/>
      <c r="X45" s="2022"/>
      <c r="Y45" s="835"/>
      <c r="Z45" s="2029"/>
      <c r="AA45" s="202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142"/>
      <c r="B46" s="2058" t="s">
        <v>528</v>
      </c>
      <c r="C46" s="1117">
        <f>SUM(D46:P46)</f>
        <v>0</v>
      </c>
      <c r="D46" s="1188"/>
      <c r="E46" s="1118"/>
      <c r="F46" s="1118"/>
      <c r="G46" s="1118"/>
      <c r="H46" s="1118"/>
      <c r="I46" s="1118"/>
      <c r="J46" s="1118"/>
      <c r="K46" s="1118"/>
      <c r="L46" s="1118"/>
      <c r="M46" s="1118"/>
      <c r="N46" s="1118"/>
      <c r="O46" s="1118"/>
      <c r="P46" s="1118"/>
      <c r="Q46" s="5249"/>
      <c r="R46" s="1223"/>
      <c r="S46" s="1192"/>
      <c r="T46" s="1188"/>
      <c r="U46" s="1192"/>
      <c r="V46" s="1188"/>
      <c r="W46" s="1192"/>
      <c r="X46" s="1188"/>
      <c r="Y46" s="1118"/>
      <c r="Z46" s="1192"/>
      <c r="AA46" s="1192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140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142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143" t="s">
        <v>603</v>
      </c>
      <c r="B49" s="7896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92" t="s">
        <v>765</v>
      </c>
      <c r="B50" s="7893"/>
      <c r="C50" s="1946">
        <f t="shared" si="25"/>
        <v>0</v>
      </c>
      <c r="D50" s="1935"/>
      <c r="E50" s="793"/>
      <c r="F50" s="793"/>
      <c r="G50" s="793"/>
      <c r="H50" s="793"/>
      <c r="I50" s="793"/>
      <c r="J50" s="793"/>
      <c r="K50" s="793"/>
      <c r="L50" s="793"/>
      <c r="M50" s="793"/>
      <c r="N50" s="794"/>
      <c r="O50" s="794"/>
      <c r="P50" s="795"/>
      <c r="Q50" s="5214"/>
      <c r="R50" s="1964"/>
      <c r="S50" s="1186"/>
      <c r="T50" s="1935"/>
      <c r="U50" s="1186"/>
      <c r="V50" s="1935"/>
      <c r="W50" s="1186"/>
      <c r="X50" s="1935"/>
      <c r="Y50" s="793"/>
      <c r="Z50" s="1186"/>
      <c r="AA50" s="1186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94" t="s">
        <v>766</v>
      </c>
      <c r="B51" s="7895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123" t="s">
        <v>742</v>
      </c>
      <c r="B53" s="7125"/>
      <c r="C53" s="7161" t="s">
        <v>28</v>
      </c>
      <c r="D53" s="7817" t="s">
        <v>29</v>
      </c>
      <c r="E53" s="7818"/>
      <c r="F53" s="7818"/>
      <c r="G53" s="7818"/>
      <c r="H53" s="7818"/>
      <c r="I53" s="7818"/>
      <c r="J53" s="7818"/>
      <c r="K53" s="7818"/>
      <c r="L53" s="7818"/>
      <c r="M53" s="7818"/>
      <c r="N53" s="7818"/>
      <c r="O53" s="7818"/>
      <c r="P53" s="7137"/>
      <c r="Q53" s="7819" t="s">
        <v>33</v>
      </c>
      <c r="R53" s="7793" t="s">
        <v>36</v>
      </c>
      <c r="S53" s="7799" t="s">
        <v>37</v>
      </c>
      <c r="T53" s="7802"/>
      <c r="U53" s="7799" t="s">
        <v>746</v>
      </c>
      <c r="V53" s="7800"/>
      <c r="W53" s="7802"/>
      <c r="X53" s="7125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821"/>
      <c r="B54" s="7158"/>
      <c r="C54" s="7162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820"/>
      <c r="R54" s="7795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87"/>
      <c r="CA54" s="17"/>
      <c r="CB54" s="17"/>
      <c r="CC54" s="17"/>
      <c r="CD54" s="17"/>
      <c r="CE54" s="17"/>
      <c r="CQ54" s="902"/>
    </row>
    <row r="55" spans="1:103" ht="15" customHeight="1" x14ac:dyDescent="0.25">
      <c r="A55" s="7140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142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140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142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123" t="s">
        <v>742</v>
      </c>
      <c r="B61" s="7125"/>
      <c r="C61" s="7161" t="s">
        <v>28</v>
      </c>
      <c r="D61" s="7817" t="s">
        <v>29</v>
      </c>
      <c r="E61" s="7818"/>
      <c r="F61" s="7818"/>
      <c r="G61" s="7818"/>
      <c r="H61" s="7818"/>
      <c r="I61" s="7818"/>
      <c r="J61" s="7818"/>
      <c r="K61" s="7818"/>
      <c r="L61" s="7818"/>
      <c r="M61" s="7818"/>
      <c r="N61" s="7818"/>
      <c r="O61" s="7818"/>
      <c r="P61" s="7137"/>
      <c r="Q61" s="7819" t="s">
        <v>36</v>
      </c>
      <c r="R61" s="7793" t="s">
        <v>37</v>
      </c>
    </row>
    <row r="62" spans="1:103" ht="21" x14ac:dyDescent="0.25">
      <c r="A62" s="7126"/>
      <c r="B62" s="7787"/>
      <c r="C62" s="7162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820"/>
      <c r="R62" s="7795"/>
    </row>
    <row r="63" spans="1:103" ht="15" customHeight="1" x14ac:dyDescent="0.25">
      <c r="A63" s="7866" t="s">
        <v>751</v>
      </c>
      <c r="B63" s="7867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140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868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868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868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868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868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142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140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142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140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26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24" t="s">
        <v>765</v>
      </c>
      <c r="B77" s="7825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22" t="s">
        <v>766</v>
      </c>
      <c r="B78" s="7823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140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142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140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142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97" t="s">
        <v>770</v>
      </c>
      <c r="B83" s="7898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123" t="s">
        <v>775</v>
      </c>
      <c r="B88" s="7125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66" t="s">
        <v>778</v>
      </c>
      <c r="B89" s="7867"/>
      <c r="C89" s="1988">
        <f>SUM(D89:E89)</f>
        <v>0</v>
      </c>
      <c r="D89" s="2038"/>
      <c r="E89" s="2039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99" t="s">
        <v>780</v>
      </c>
      <c r="B91" s="7900"/>
      <c r="C91" s="7899" t="s">
        <v>222</v>
      </c>
      <c r="D91" s="7971"/>
      <c r="E91" s="7900"/>
      <c r="F91" s="7974" t="s">
        <v>781</v>
      </c>
      <c r="G91" s="7975"/>
      <c r="H91" s="7975"/>
      <c r="I91" s="7975"/>
      <c r="J91" s="7975"/>
      <c r="K91" s="7975"/>
      <c r="L91" s="7975"/>
      <c r="M91" s="7975"/>
      <c r="N91" s="7975"/>
      <c r="O91" s="7975"/>
      <c r="P91" s="7975"/>
      <c r="Q91" s="7975"/>
      <c r="R91" s="7975"/>
      <c r="S91" s="7975"/>
      <c r="T91" s="7975"/>
      <c r="U91" s="7975"/>
      <c r="V91" s="7975"/>
      <c r="W91" s="7975"/>
      <c r="X91" s="7975"/>
      <c r="Y91" s="7975"/>
      <c r="Z91" s="7975"/>
      <c r="AA91" s="7975"/>
      <c r="AB91" s="7975"/>
      <c r="AC91" s="7976"/>
      <c r="AD91" s="7992" t="s">
        <v>782</v>
      </c>
      <c r="AE91" s="7992"/>
      <c r="AF91" s="7992"/>
      <c r="AG91" s="7992"/>
      <c r="AH91" s="7992"/>
      <c r="AI91" s="7992"/>
      <c r="AJ91" s="7992"/>
      <c r="AK91" s="7992"/>
      <c r="AL91" s="7992"/>
      <c r="AM91" s="7992"/>
      <c r="AN91" s="7992"/>
      <c r="AO91" s="7992"/>
      <c r="AP91" s="7992"/>
      <c r="AQ91" s="7992"/>
      <c r="AR91" s="7992"/>
      <c r="AS91" s="7992"/>
      <c r="AT91" s="8007"/>
      <c r="AU91" s="7964" t="s">
        <v>36</v>
      </c>
      <c r="AV91" s="7978" t="s">
        <v>37</v>
      </c>
      <c r="AW91" s="7981" t="s">
        <v>35</v>
      </c>
    </row>
    <row r="92" spans="1:95" s="5" customFormat="1" ht="18" customHeight="1" x14ac:dyDescent="0.2">
      <c r="A92" s="7901"/>
      <c r="B92" s="7902"/>
      <c r="C92" s="7901"/>
      <c r="D92" s="7972"/>
      <c r="E92" s="7902"/>
      <c r="F92" s="7984" t="s">
        <v>783</v>
      </c>
      <c r="G92" s="7985"/>
      <c r="H92" s="7985"/>
      <c r="I92" s="7985"/>
      <c r="J92" s="7985"/>
      <c r="K92" s="7985"/>
      <c r="L92" s="7985"/>
      <c r="M92" s="7985"/>
      <c r="N92" s="7985"/>
      <c r="O92" s="7985"/>
      <c r="P92" s="7985"/>
      <c r="Q92" s="7986"/>
      <c r="R92" s="7987" t="s">
        <v>784</v>
      </c>
      <c r="S92" s="7988"/>
      <c r="T92" s="7988"/>
      <c r="U92" s="7988"/>
      <c r="V92" s="7988"/>
      <c r="W92" s="7989"/>
      <c r="X92" s="7990" t="s">
        <v>647</v>
      </c>
      <c r="Y92" s="7990"/>
      <c r="Z92" s="7990"/>
      <c r="AA92" s="7990"/>
      <c r="AB92" s="7990"/>
      <c r="AC92" s="7991"/>
      <c r="AD92" s="7992" t="s">
        <v>785</v>
      </c>
      <c r="AE92" s="7992"/>
      <c r="AF92" s="7992"/>
      <c r="AG92" s="7992"/>
      <c r="AH92" s="7992"/>
      <c r="AI92" s="7992"/>
      <c r="AJ92" s="7992"/>
      <c r="AK92" s="7992"/>
      <c r="AL92" s="7992"/>
      <c r="AM92" s="7992"/>
      <c r="AN92" s="7992"/>
      <c r="AO92" s="7993"/>
      <c r="AP92" s="7994" t="s">
        <v>648</v>
      </c>
      <c r="AQ92" s="7997" t="s">
        <v>647</v>
      </c>
      <c r="AR92" s="7997" t="s">
        <v>786</v>
      </c>
      <c r="AS92" s="7997" t="s">
        <v>603</v>
      </c>
      <c r="AT92" s="8000" t="s">
        <v>787</v>
      </c>
      <c r="AU92" s="7965"/>
      <c r="AV92" s="7979"/>
      <c r="AW92" s="7982"/>
    </row>
    <row r="93" spans="1:95" s="5" customFormat="1" ht="15" customHeight="1" x14ac:dyDescent="0.2">
      <c r="A93" s="7901"/>
      <c r="B93" s="7902"/>
      <c r="C93" s="7903"/>
      <c r="D93" s="7973"/>
      <c r="E93" s="7904"/>
      <c r="F93" s="8003" t="s">
        <v>223</v>
      </c>
      <c r="G93" s="7843"/>
      <c r="H93" s="7842" t="s">
        <v>224</v>
      </c>
      <c r="I93" s="7843"/>
      <c r="J93" s="7842" t="s">
        <v>88</v>
      </c>
      <c r="K93" s="7843"/>
      <c r="L93" s="7842" t="s">
        <v>225</v>
      </c>
      <c r="M93" s="7843"/>
      <c r="N93" s="7842" t="s">
        <v>226</v>
      </c>
      <c r="O93" s="7843"/>
      <c r="P93" s="7842" t="s">
        <v>227</v>
      </c>
      <c r="Q93" s="7878"/>
      <c r="R93" s="8003" t="s">
        <v>649</v>
      </c>
      <c r="S93" s="7843"/>
      <c r="T93" s="7842" t="s">
        <v>650</v>
      </c>
      <c r="U93" s="7843"/>
      <c r="V93" s="7842" t="s">
        <v>651</v>
      </c>
      <c r="W93" s="7878"/>
      <c r="X93" s="8008" t="s">
        <v>649</v>
      </c>
      <c r="Y93" s="7843"/>
      <c r="Z93" s="7842" t="s">
        <v>650</v>
      </c>
      <c r="AA93" s="7843"/>
      <c r="AB93" s="7842" t="s">
        <v>651</v>
      </c>
      <c r="AC93" s="7977"/>
      <c r="AD93" s="8008" t="s">
        <v>223</v>
      </c>
      <c r="AE93" s="7843"/>
      <c r="AF93" s="7842" t="s">
        <v>224</v>
      </c>
      <c r="AG93" s="7843"/>
      <c r="AH93" s="7842" t="s">
        <v>88</v>
      </c>
      <c r="AI93" s="7843"/>
      <c r="AJ93" s="7842" t="s">
        <v>225</v>
      </c>
      <c r="AK93" s="7843"/>
      <c r="AL93" s="7842" t="s">
        <v>226</v>
      </c>
      <c r="AM93" s="7843"/>
      <c r="AN93" s="7842" t="s">
        <v>227</v>
      </c>
      <c r="AO93" s="7843"/>
      <c r="AP93" s="7995"/>
      <c r="AQ93" s="7998"/>
      <c r="AR93" s="7998"/>
      <c r="AS93" s="7998"/>
      <c r="AT93" s="8001"/>
      <c r="AU93" s="7965"/>
      <c r="AV93" s="7979"/>
      <c r="AW93" s="7982"/>
    </row>
    <row r="94" spans="1:95" s="5" customFormat="1" ht="18" customHeight="1" x14ac:dyDescent="0.2">
      <c r="A94" s="7903"/>
      <c r="B94" s="7904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996"/>
      <c r="AQ94" s="7999"/>
      <c r="AR94" s="7999"/>
      <c r="AS94" s="7999"/>
      <c r="AT94" s="8002"/>
      <c r="AU94" s="7966"/>
      <c r="AV94" s="7980"/>
      <c r="AW94" s="7983"/>
      <c r="CA94" s="17"/>
      <c r="CB94" s="17"/>
    </row>
    <row r="95" spans="1:95" s="5" customFormat="1" ht="15" customHeight="1" x14ac:dyDescent="0.25">
      <c r="A95" s="7967" t="s">
        <v>230</v>
      </c>
      <c r="B95" s="7968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969" t="s">
        <v>231</v>
      </c>
      <c r="B96" s="7970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969" t="s">
        <v>232</v>
      </c>
      <c r="B97" s="7970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8005" t="s">
        <v>250</v>
      </c>
      <c r="B98" s="800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123" t="s">
        <v>780</v>
      </c>
      <c r="B100" s="7125"/>
      <c r="C100" s="7123" t="s">
        <v>222</v>
      </c>
      <c r="D100" s="7124"/>
      <c r="E100" s="7125"/>
      <c r="F100" s="8004" t="s">
        <v>789</v>
      </c>
      <c r="G100" s="7888"/>
      <c r="H100" s="7888"/>
      <c r="I100" s="7888"/>
      <c r="J100" s="7888"/>
      <c r="K100" s="7888"/>
      <c r="L100" s="7888"/>
      <c r="M100" s="7888"/>
      <c r="N100" s="7888"/>
      <c r="O100" s="7888"/>
      <c r="P100" s="7888"/>
      <c r="Q100" s="7885"/>
      <c r="R100" s="7888" t="s">
        <v>790</v>
      </c>
      <c r="S100" s="7888"/>
      <c r="T100" s="7888"/>
      <c r="U100" s="7888"/>
      <c r="V100" s="7888"/>
      <c r="W100" s="7885"/>
      <c r="X100" s="7885" t="s">
        <v>791</v>
      </c>
      <c r="Y100" s="7886"/>
      <c r="Z100" s="7886"/>
      <c r="AA100" s="7886"/>
      <c r="AB100" s="7886"/>
      <c r="AC100" s="7887"/>
      <c r="AD100" s="7879" t="s">
        <v>792</v>
      </c>
      <c r="AE100" s="7879"/>
      <c r="AF100" s="7879"/>
      <c r="AG100" s="7879"/>
      <c r="AH100" s="7879"/>
      <c r="AI100" s="7880"/>
      <c r="AJ100" s="7844" t="s">
        <v>36</v>
      </c>
      <c r="AK100" s="7793" t="s">
        <v>37</v>
      </c>
      <c r="AL100" s="7889" t="s">
        <v>35</v>
      </c>
    </row>
    <row r="101" spans="1:95" s="5" customFormat="1" ht="21.95" customHeight="1" x14ac:dyDescent="0.2">
      <c r="A101" s="7816"/>
      <c r="B101" s="7158"/>
      <c r="C101" s="7126"/>
      <c r="D101" s="7881"/>
      <c r="E101" s="7787"/>
      <c r="F101" s="8003" t="s">
        <v>223</v>
      </c>
      <c r="G101" s="7843"/>
      <c r="H101" s="7842" t="s">
        <v>224</v>
      </c>
      <c r="I101" s="7843"/>
      <c r="J101" s="7842" t="s">
        <v>88</v>
      </c>
      <c r="K101" s="7843"/>
      <c r="L101" s="7842" t="s">
        <v>225</v>
      </c>
      <c r="M101" s="7843"/>
      <c r="N101" s="7842" t="s">
        <v>226</v>
      </c>
      <c r="O101" s="7843"/>
      <c r="P101" s="7842" t="s">
        <v>227</v>
      </c>
      <c r="Q101" s="7878"/>
      <c r="R101" s="7799" t="s">
        <v>649</v>
      </c>
      <c r="S101" s="7802"/>
      <c r="T101" s="7799" t="s">
        <v>650</v>
      </c>
      <c r="U101" s="7802"/>
      <c r="V101" s="7799" t="s">
        <v>793</v>
      </c>
      <c r="W101" s="7802"/>
      <c r="X101" s="7800" t="s">
        <v>649</v>
      </c>
      <c r="Y101" s="7802"/>
      <c r="Z101" s="7799" t="s">
        <v>650</v>
      </c>
      <c r="AA101" s="7802"/>
      <c r="AB101" s="7205" t="s">
        <v>793</v>
      </c>
      <c r="AC101" s="7216"/>
      <c r="AD101" s="7800" t="s">
        <v>794</v>
      </c>
      <c r="AE101" s="7800"/>
      <c r="AF101" s="7800"/>
      <c r="AG101" s="7802"/>
      <c r="AH101" s="7799" t="s">
        <v>795</v>
      </c>
      <c r="AI101" s="7802"/>
      <c r="AJ101" s="7791"/>
      <c r="AK101" s="7794"/>
      <c r="AL101" s="7158"/>
    </row>
    <row r="102" spans="1:95" s="5" customFormat="1" ht="35.25" customHeight="1" x14ac:dyDescent="0.2">
      <c r="A102" s="7126"/>
      <c r="B102" s="7787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845"/>
      <c r="AK102" s="7795"/>
      <c r="AL102" s="7784"/>
    </row>
    <row r="103" spans="1:95" s="5" customFormat="1" ht="15" customHeight="1" x14ac:dyDescent="0.25">
      <c r="A103" s="7858" t="s">
        <v>230</v>
      </c>
      <c r="B103" s="7859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852" t="s">
        <v>231</v>
      </c>
      <c r="B104" s="7853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852" t="s">
        <v>232</v>
      </c>
      <c r="B105" s="7853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856" t="s">
        <v>250</v>
      </c>
      <c r="B106" s="785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123" t="s">
        <v>800</v>
      </c>
      <c r="B108" s="7125"/>
      <c r="C108" s="7123" t="s">
        <v>77</v>
      </c>
      <c r="D108" s="7124"/>
      <c r="E108" s="7125"/>
      <c r="F108" s="7799" t="s">
        <v>101</v>
      </c>
      <c r="G108" s="7800"/>
      <c r="H108" s="7800"/>
      <c r="I108" s="7800"/>
      <c r="J108" s="7800"/>
      <c r="K108" s="7800"/>
      <c r="L108" s="7800"/>
      <c r="M108" s="7802"/>
    </row>
    <row r="109" spans="1:95" x14ac:dyDescent="0.25">
      <c r="A109" s="7816"/>
      <c r="B109" s="7158"/>
      <c r="C109" s="7816"/>
      <c r="D109" s="7791"/>
      <c r="E109" s="7158"/>
      <c r="F109" s="7799" t="s">
        <v>801</v>
      </c>
      <c r="G109" s="7802"/>
      <c r="H109" s="7799" t="s">
        <v>802</v>
      </c>
      <c r="I109" s="7802"/>
      <c r="J109" s="7799" t="s">
        <v>803</v>
      </c>
      <c r="K109" s="7802"/>
      <c r="L109" s="7799" t="s">
        <v>44</v>
      </c>
      <c r="M109" s="7802"/>
    </row>
    <row r="110" spans="1:95" x14ac:dyDescent="0.25">
      <c r="A110" s="7126"/>
      <c r="B110" s="7787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906" t="s">
        <v>804</v>
      </c>
      <c r="B111" s="7907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90" t="s">
        <v>805</v>
      </c>
      <c r="B112" s="7891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848" t="s">
        <v>806</v>
      </c>
      <c r="B113" s="7849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850" t="s">
        <v>807</v>
      </c>
      <c r="B114" s="7851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/>
      <c r="G114" s="1192"/>
      <c r="H114" s="1188"/>
      <c r="I114" s="1192"/>
      <c r="J114" s="1188"/>
      <c r="K114" s="1119"/>
      <c r="L114" s="1188"/>
      <c r="M114" s="1119"/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123" t="s">
        <v>289</v>
      </c>
      <c r="B116" s="7125"/>
      <c r="C116" s="7123" t="s">
        <v>77</v>
      </c>
      <c r="D116" s="7124"/>
      <c r="E116" s="7125"/>
      <c r="F116" s="7799" t="s">
        <v>101</v>
      </c>
      <c r="G116" s="7800"/>
      <c r="H116" s="7800"/>
      <c r="I116" s="7800"/>
      <c r="J116" s="7800"/>
      <c r="K116" s="7800"/>
      <c r="L116" s="7800"/>
      <c r="M116" s="7800"/>
      <c r="N116" s="7800"/>
      <c r="O116" s="7800"/>
      <c r="P116" s="7800"/>
      <c r="Q116" s="7800"/>
      <c r="R116" s="7800"/>
      <c r="S116" s="7800"/>
      <c r="T116" s="7800"/>
      <c r="U116" s="7800"/>
      <c r="V116" s="7800"/>
      <c r="W116" s="7800"/>
      <c r="X116" s="7800"/>
      <c r="Y116" s="7800"/>
      <c r="Z116" s="7800"/>
      <c r="AA116" s="7800"/>
      <c r="AB116" s="7800"/>
      <c r="AC116" s="7800"/>
      <c r="AD116" s="7800"/>
      <c r="AE116" s="7800"/>
      <c r="AF116" s="7800"/>
      <c r="AG116" s="7131"/>
      <c r="AH116" s="7819" t="s">
        <v>36</v>
      </c>
      <c r="AI116" s="7793" t="s">
        <v>37</v>
      </c>
    </row>
    <row r="117" spans="1:94" x14ac:dyDescent="0.25">
      <c r="A117" s="7816"/>
      <c r="B117" s="7158"/>
      <c r="C117" s="7816"/>
      <c r="D117" s="7791"/>
      <c r="E117" s="7158"/>
      <c r="F117" s="7817" t="s">
        <v>44</v>
      </c>
      <c r="G117" s="7871"/>
      <c r="H117" s="7905" t="s">
        <v>45</v>
      </c>
      <c r="I117" s="7905"/>
      <c r="J117" s="7905" t="s">
        <v>46</v>
      </c>
      <c r="K117" s="7905"/>
      <c r="L117" s="7905" t="s">
        <v>47</v>
      </c>
      <c r="M117" s="7905"/>
      <c r="N117" s="7905" t="s">
        <v>48</v>
      </c>
      <c r="O117" s="7905"/>
      <c r="P117" s="7905" t="s">
        <v>49</v>
      </c>
      <c r="Q117" s="7905"/>
      <c r="R117" s="7905" t="s">
        <v>50</v>
      </c>
      <c r="S117" s="7905"/>
      <c r="T117" s="7905" t="s">
        <v>51</v>
      </c>
      <c r="U117" s="7905"/>
      <c r="V117" s="7905" t="s">
        <v>52</v>
      </c>
      <c r="W117" s="7905"/>
      <c r="X117" s="7905" t="s">
        <v>53</v>
      </c>
      <c r="Y117" s="7905"/>
      <c r="Z117" s="7799" t="s">
        <v>54</v>
      </c>
      <c r="AA117" s="7802"/>
      <c r="AB117" s="7799" t="s">
        <v>55</v>
      </c>
      <c r="AC117" s="7802"/>
      <c r="AD117" s="7799" t="s">
        <v>56</v>
      </c>
      <c r="AE117" s="7802"/>
      <c r="AF117" s="7799" t="s">
        <v>57</v>
      </c>
      <c r="AG117" s="7131"/>
      <c r="AH117" s="7210"/>
      <c r="AI117" s="7794"/>
    </row>
    <row r="118" spans="1:94" x14ac:dyDescent="0.25">
      <c r="A118" s="7126"/>
      <c r="B118" s="7787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820"/>
      <c r="AI118" s="7795"/>
    </row>
    <row r="119" spans="1:94" ht="15" customHeight="1" x14ac:dyDescent="0.25">
      <c r="A119" s="7866" t="s">
        <v>809</v>
      </c>
      <c r="B119" s="7867"/>
      <c r="C119" s="1988">
        <f>SUM(D119:E119)</f>
        <v>0</v>
      </c>
      <c r="D119" s="2046">
        <f>SUM(F119+H119+J119+L119+N119+P119+R119+T119+V119+X119+Z119+AB119+AD119+AF119)</f>
        <v>0</v>
      </c>
      <c r="E119" s="2133">
        <f>SUM(+G119+I119+K119+M119+O119+Q119+S119+U119+W119+Y119+AA119+AC119+AE119+AG119)</f>
        <v>0</v>
      </c>
      <c r="F119" s="2022"/>
      <c r="G119" s="2023"/>
      <c r="H119" s="2022"/>
      <c r="I119" s="2023"/>
      <c r="J119" s="2022"/>
      <c r="K119" s="2023"/>
      <c r="L119" s="2022"/>
      <c r="M119" s="2023"/>
      <c r="N119" s="2022"/>
      <c r="O119" s="2023"/>
      <c r="P119" s="2022"/>
      <c r="Q119" s="2023"/>
      <c r="R119" s="2022"/>
      <c r="S119" s="2023"/>
      <c r="T119" s="2022"/>
      <c r="U119" s="2023"/>
      <c r="V119" s="2022"/>
      <c r="W119" s="2023"/>
      <c r="X119" s="2022"/>
      <c r="Y119" s="2023"/>
      <c r="Z119" s="2022"/>
      <c r="AA119" s="2023"/>
      <c r="AB119" s="2022"/>
      <c r="AC119" s="2023"/>
      <c r="AD119" s="2022"/>
      <c r="AE119" s="2023"/>
      <c r="AF119" s="2022"/>
      <c r="AG119" s="1940"/>
      <c r="AH119" s="5213"/>
      <c r="AI119" s="5189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140" t="s">
        <v>810</v>
      </c>
      <c r="B120" s="2020" t="s">
        <v>811</v>
      </c>
      <c r="C120" s="1978">
        <f t="shared" ref="C120:C128" si="92">SUM(D120:E120)</f>
        <v>0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0</v>
      </c>
      <c r="F120" s="2022"/>
      <c r="G120" s="2029"/>
      <c r="H120" s="2022"/>
      <c r="I120" s="2029"/>
      <c r="J120" s="2022"/>
      <c r="K120" s="2029"/>
      <c r="L120" s="2022"/>
      <c r="M120" s="2029"/>
      <c r="N120" s="2022"/>
      <c r="O120" s="2029"/>
      <c r="P120" s="2022"/>
      <c r="Q120" s="2029"/>
      <c r="R120" s="2022"/>
      <c r="S120" s="2029"/>
      <c r="T120" s="2022"/>
      <c r="U120" s="2029"/>
      <c r="V120" s="2022"/>
      <c r="W120" s="2029"/>
      <c r="X120" s="2022"/>
      <c r="Y120" s="2029"/>
      <c r="Z120" s="2022"/>
      <c r="AA120" s="2029"/>
      <c r="AB120" s="2022"/>
      <c r="AC120" s="2029"/>
      <c r="AD120" s="2022"/>
      <c r="AE120" s="2029"/>
      <c r="AF120" s="2022"/>
      <c r="AG120" s="1940"/>
      <c r="AH120" s="5213"/>
      <c r="AI120" s="5189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868"/>
      <c r="B121" s="1121" t="s">
        <v>812</v>
      </c>
      <c r="C121" s="1485">
        <f t="shared" si="92"/>
        <v>0</v>
      </c>
      <c r="D121" s="2134">
        <f t="shared" si="93"/>
        <v>0</v>
      </c>
      <c r="E121" s="894">
        <f>SUM(+G121+I121+K121+M121+O121+Q121+S121+U121+W121+Y121+AA121+AC121+AE121+AG121)</f>
        <v>0</v>
      </c>
      <c r="F121" s="1172"/>
      <c r="G121" s="1173"/>
      <c r="H121" s="1172"/>
      <c r="I121" s="1173"/>
      <c r="J121" s="1172"/>
      <c r="K121" s="1173"/>
      <c r="L121" s="1172"/>
      <c r="M121" s="1173"/>
      <c r="N121" s="1172"/>
      <c r="O121" s="1173"/>
      <c r="P121" s="1172"/>
      <c r="Q121" s="1173"/>
      <c r="R121" s="1172"/>
      <c r="S121" s="1173"/>
      <c r="T121" s="1172"/>
      <c r="U121" s="1173"/>
      <c r="V121" s="1172"/>
      <c r="W121" s="1173"/>
      <c r="X121" s="1172"/>
      <c r="Y121" s="1173"/>
      <c r="Z121" s="1172"/>
      <c r="AA121" s="1173"/>
      <c r="AB121" s="1172"/>
      <c r="AC121" s="1173"/>
      <c r="AD121" s="1172"/>
      <c r="AE121" s="1173"/>
      <c r="AF121" s="1172"/>
      <c r="AG121" s="1929"/>
      <c r="AH121" s="5215"/>
      <c r="AI121" s="3892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868"/>
      <c r="B122" s="1121" t="s">
        <v>813</v>
      </c>
      <c r="C122" s="1485">
        <f t="shared" si="92"/>
        <v>0</v>
      </c>
      <c r="D122" s="2134">
        <f t="shared" si="93"/>
        <v>0</v>
      </c>
      <c r="E122" s="894">
        <f t="shared" ref="E122:E128" si="98">SUM(+G122+I122+K122+M122+O122+Q122+S122+U122+W122+Y122+AA122+AC122+AE122+AG122)</f>
        <v>0</v>
      </c>
      <c r="F122" s="1172"/>
      <c r="G122" s="1173"/>
      <c r="H122" s="1172"/>
      <c r="I122" s="1173"/>
      <c r="J122" s="1172"/>
      <c r="K122" s="1173"/>
      <c r="L122" s="1172"/>
      <c r="M122" s="1173"/>
      <c r="N122" s="1172"/>
      <c r="O122" s="1173"/>
      <c r="P122" s="1172"/>
      <c r="Q122" s="1173"/>
      <c r="R122" s="1172"/>
      <c r="S122" s="1173"/>
      <c r="T122" s="1172"/>
      <c r="U122" s="1173"/>
      <c r="V122" s="1172"/>
      <c r="W122" s="1173"/>
      <c r="X122" s="1172"/>
      <c r="Y122" s="1173"/>
      <c r="Z122" s="1172"/>
      <c r="AA122" s="1173"/>
      <c r="AB122" s="1172"/>
      <c r="AC122" s="1173"/>
      <c r="AD122" s="1172"/>
      <c r="AE122" s="1173"/>
      <c r="AF122" s="1172"/>
      <c r="AG122" s="1929"/>
      <c r="AH122" s="5215"/>
      <c r="AI122" s="3892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868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/>
      <c r="G123" s="1173"/>
      <c r="H123" s="1172"/>
      <c r="I123" s="1173"/>
      <c r="J123" s="1172"/>
      <c r="K123" s="1173"/>
      <c r="L123" s="1172"/>
      <c r="M123" s="1173"/>
      <c r="N123" s="1172"/>
      <c r="O123" s="1173"/>
      <c r="P123" s="1172"/>
      <c r="Q123" s="1173"/>
      <c r="R123" s="1172"/>
      <c r="S123" s="1173"/>
      <c r="T123" s="1172"/>
      <c r="U123" s="1173"/>
      <c r="V123" s="1172"/>
      <c r="W123" s="1173"/>
      <c r="X123" s="1172"/>
      <c r="Y123" s="1173"/>
      <c r="Z123" s="1172"/>
      <c r="AA123" s="1173"/>
      <c r="AB123" s="1172"/>
      <c r="AC123" s="1173"/>
      <c r="AD123" s="1172"/>
      <c r="AE123" s="1173"/>
      <c r="AF123" s="1172"/>
      <c r="AG123" s="1929"/>
      <c r="AH123" s="5215"/>
      <c r="AI123" s="3892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868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/>
      <c r="G124" s="1180"/>
      <c r="H124" s="1179"/>
      <c r="I124" s="1180"/>
      <c r="J124" s="1179"/>
      <c r="K124" s="1180"/>
      <c r="L124" s="1179"/>
      <c r="M124" s="1180"/>
      <c r="N124" s="1179"/>
      <c r="O124" s="1180"/>
      <c r="P124" s="1179"/>
      <c r="Q124" s="1180"/>
      <c r="R124" s="1179"/>
      <c r="S124" s="1180"/>
      <c r="T124" s="1179"/>
      <c r="U124" s="1180"/>
      <c r="V124" s="1179"/>
      <c r="W124" s="1180"/>
      <c r="X124" s="1179"/>
      <c r="Y124" s="1180"/>
      <c r="Z124" s="1179"/>
      <c r="AA124" s="1180"/>
      <c r="AB124" s="1179"/>
      <c r="AC124" s="1180"/>
      <c r="AD124" s="1179"/>
      <c r="AE124" s="1180"/>
      <c r="AF124" s="1179"/>
      <c r="AG124" s="1185"/>
      <c r="AH124" s="5248"/>
      <c r="AI124" s="122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868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/>
      <c r="G125" s="1180"/>
      <c r="H125" s="1179"/>
      <c r="I125" s="1180"/>
      <c r="J125" s="1179"/>
      <c r="K125" s="1180"/>
      <c r="L125" s="1179"/>
      <c r="M125" s="1180"/>
      <c r="N125" s="1179"/>
      <c r="O125" s="1180"/>
      <c r="P125" s="1179"/>
      <c r="Q125" s="1180"/>
      <c r="R125" s="1179"/>
      <c r="S125" s="1180"/>
      <c r="T125" s="1179"/>
      <c r="U125" s="1180"/>
      <c r="V125" s="1179"/>
      <c r="W125" s="1180"/>
      <c r="X125" s="1179"/>
      <c r="Y125" s="1180"/>
      <c r="Z125" s="1179"/>
      <c r="AA125" s="1180"/>
      <c r="AB125" s="1179"/>
      <c r="AC125" s="1180"/>
      <c r="AD125" s="1179"/>
      <c r="AE125" s="1180"/>
      <c r="AF125" s="1179"/>
      <c r="AG125" s="1185"/>
      <c r="AH125" s="5248"/>
      <c r="AI125" s="122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868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142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228" t="s">
        <v>819</v>
      </c>
      <c r="B128" s="7228"/>
      <c r="C128" s="1988">
        <f t="shared" si="92"/>
        <v>0</v>
      </c>
      <c r="D128" s="2046">
        <f t="shared" si="93"/>
        <v>0</v>
      </c>
      <c r="E128" s="2133">
        <f t="shared" si="98"/>
        <v>0</v>
      </c>
      <c r="F128" s="2036"/>
      <c r="G128" s="2039"/>
      <c r="H128" s="2036"/>
      <c r="I128" s="2039"/>
      <c r="J128" s="2036"/>
      <c r="K128" s="2039"/>
      <c r="L128" s="2036"/>
      <c r="M128" s="2039"/>
      <c r="N128" s="2036"/>
      <c r="O128" s="2039"/>
      <c r="P128" s="2036"/>
      <c r="Q128" s="2039"/>
      <c r="R128" s="2036"/>
      <c r="S128" s="2039"/>
      <c r="T128" s="2036"/>
      <c r="U128" s="2039"/>
      <c r="V128" s="2036"/>
      <c r="W128" s="2039"/>
      <c r="X128" s="2036"/>
      <c r="Y128" s="2039"/>
      <c r="Z128" s="2036"/>
      <c r="AA128" s="2039"/>
      <c r="AB128" s="2036"/>
      <c r="AC128" s="2039"/>
      <c r="AD128" s="2036"/>
      <c r="AE128" s="2039"/>
      <c r="AF128" s="2036"/>
      <c r="AG128" s="2037"/>
      <c r="AH128" s="5361"/>
      <c r="AI128" s="5207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123" t="s">
        <v>289</v>
      </c>
      <c r="B130" s="7125"/>
      <c r="C130" s="7161" t="s">
        <v>77</v>
      </c>
      <c r="D130" s="7161"/>
      <c r="E130" s="7161"/>
      <c r="F130" s="7799" t="s">
        <v>101</v>
      </c>
      <c r="G130" s="7800"/>
      <c r="H130" s="7800"/>
      <c r="I130" s="7800"/>
      <c r="J130" s="7800"/>
      <c r="K130" s="7800"/>
      <c r="L130" s="7800"/>
      <c r="M130" s="7800"/>
      <c r="N130" s="7800"/>
      <c r="O130" s="7800"/>
      <c r="P130" s="7800"/>
      <c r="Q130" s="7800"/>
      <c r="R130" s="7800"/>
      <c r="S130" s="7800"/>
      <c r="T130" s="7800"/>
      <c r="U130" s="7800"/>
      <c r="V130" s="7800"/>
      <c r="W130" s="7800"/>
      <c r="X130" s="7800"/>
      <c r="Y130" s="7800"/>
      <c r="Z130" s="7800"/>
      <c r="AA130" s="7800"/>
      <c r="AB130" s="7800"/>
      <c r="AC130" s="7800"/>
      <c r="AD130" s="7800"/>
      <c r="AE130" s="7800"/>
      <c r="AF130" s="7800"/>
      <c r="AG130" s="7131"/>
      <c r="AH130" s="7882" t="s">
        <v>821</v>
      </c>
      <c r="AI130" s="7883"/>
      <c r="AJ130" s="7883"/>
      <c r="AK130" s="7884"/>
      <c r="AL130" s="7819" t="s">
        <v>36</v>
      </c>
      <c r="AM130" s="7793" t="s">
        <v>37</v>
      </c>
    </row>
    <row r="131" spans="1:95" x14ac:dyDescent="0.25">
      <c r="A131" s="7816"/>
      <c r="B131" s="7158"/>
      <c r="C131" s="7794"/>
      <c r="D131" s="7794"/>
      <c r="E131" s="7794"/>
      <c r="F131" s="7905" t="s">
        <v>44</v>
      </c>
      <c r="G131" s="7905"/>
      <c r="H131" s="7905" t="s">
        <v>45</v>
      </c>
      <c r="I131" s="7905"/>
      <c r="J131" s="7905" t="s">
        <v>46</v>
      </c>
      <c r="K131" s="7905"/>
      <c r="L131" s="7905" t="s">
        <v>47</v>
      </c>
      <c r="M131" s="7905"/>
      <c r="N131" s="7905" t="s">
        <v>48</v>
      </c>
      <c r="O131" s="7905"/>
      <c r="P131" s="7905" t="s">
        <v>49</v>
      </c>
      <c r="Q131" s="7905"/>
      <c r="R131" s="7905" t="s">
        <v>50</v>
      </c>
      <c r="S131" s="7905"/>
      <c r="T131" s="7905" t="s">
        <v>51</v>
      </c>
      <c r="U131" s="7905"/>
      <c r="V131" s="7905" t="s">
        <v>52</v>
      </c>
      <c r="W131" s="7905"/>
      <c r="X131" s="7905" t="s">
        <v>53</v>
      </c>
      <c r="Y131" s="7905"/>
      <c r="Z131" s="7799" t="s">
        <v>54</v>
      </c>
      <c r="AA131" s="7802"/>
      <c r="AB131" s="7799" t="s">
        <v>55</v>
      </c>
      <c r="AC131" s="7802"/>
      <c r="AD131" s="7799" t="s">
        <v>56</v>
      </c>
      <c r="AE131" s="7802"/>
      <c r="AF131" s="7799" t="s">
        <v>57</v>
      </c>
      <c r="AG131" s="7131"/>
      <c r="AH131" s="7178" t="s">
        <v>822</v>
      </c>
      <c r="AI131" s="7839" t="s">
        <v>823</v>
      </c>
      <c r="AJ131" s="7839" t="s">
        <v>824</v>
      </c>
      <c r="AK131" s="7240" t="s">
        <v>825</v>
      </c>
      <c r="AL131" s="7210"/>
      <c r="AM131" s="7794"/>
    </row>
    <row r="132" spans="1:95" ht="18.75" customHeight="1" x14ac:dyDescent="0.25">
      <c r="A132" s="7126"/>
      <c r="B132" s="7787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179"/>
      <c r="AI132" s="7148"/>
      <c r="AJ132" s="7148"/>
      <c r="AK132" s="7803"/>
      <c r="AL132" s="7820"/>
      <c r="AM132" s="7795"/>
    </row>
    <row r="133" spans="1:95" x14ac:dyDescent="0.25">
      <c r="A133" s="7866" t="s">
        <v>826</v>
      </c>
      <c r="B133" s="7867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140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868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868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868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868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868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868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142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123" t="s">
        <v>289</v>
      </c>
      <c r="B143" s="7125"/>
      <c r="C143" s="7123" t="s">
        <v>829</v>
      </c>
      <c r="D143" s="7124"/>
      <c r="E143" s="7125"/>
      <c r="F143" s="7799" t="s">
        <v>101</v>
      </c>
      <c r="G143" s="7800"/>
      <c r="H143" s="7800"/>
      <c r="I143" s="7800"/>
      <c r="J143" s="7800"/>
      <c r="K143" s="7800"/>
      <c r="L143" s="7800"/>
      <c r="M143" s="7800"/>
      <c r="N143" s="7800"/>
      <c r="O143" s="7800"/>
      <c r="P143" s="7800"/>
      <c r="Q143" s="7800"/>
      <c r="R143" s="7800"/>
      <c r="S143" s="7800"/>
      <c r="T143" s="7800"/>
      <c r="U143" s="7800"/>
      <c r="V143" s="7800"/>
      <c r="W143" s="7800"/>
      <c r="X143" s="7800"/>
      <c r="Y143" s="7800"/>
      <c r="Z143" s="7800"/>
      <c r="AA143" s="7800"/>
      <c r="AB143" s="7800"/>
      <c r="AC143" s="7800"/>
      <c r="AD143" s="7800"/>
      <c r="AE143" s="7800"/>
      <c r="AF143" s="7800"/>
      <c r="AG143" s="7800"/>
      <c r="AH143" s="7800"/>
      <c r="AI143" s="7800"/>
      <c r="AJ143" s="7800"/>
      <c r="AK143" s="7800"/>
      <c r="AL143" s="7800"/>
      <c r="AM143" s="7131"/>
      <c r="AN143" s="7828" t="s">
        <v>821</v>
      </c>
      <c r="AO143" s="7829"/>
      <c r="AP143" s="7830"/>
      <c r="AQ143" s="7819" t="s">
        <v>36</v>
      </c>
      <c r="AR143" s="7793" t="s">
        <v>37</v>
      </c>
    </row>
    <row r="144" spans="1:95" ht="15" customHeight="1" x14ac:dyDescent="0.25">
      <c r="A144" s="7816"/>
      <c r="B144" s="7158"/>
      <c r="C144" s="7816"/>
      <c r="D144" s="7791"/>
      <c r="E144" s="7158"/>
      <c r="F144" s="7799" t="s">
        <v>801</v>
      </c>
      <c r="G144" s="7802"/>
      <c r="H144" s="7799" t="s">
        <v>802</v>
      </c>
      <c r="I144" s="7802"/>
      <c r="J144" s="7799" t="s">
        <v>43</v>
      </c>
      <c r="K144" s="7802"/>
      <c r="L144" s="7799" t="s">
        <v>44</v>
      </c>
      <c r="M144" s="7802"/>
      <c r="N144" s="7905" t="s">
        <v>45</v>
      </c>
      <c r="O144" s="7905"/>
      <c r="P144" s="7905" t="s">
        <v>46</v>
      </c>
      <c r="Q144" s="7905"/>
      <c r="R144" s="7905" t="s">
        <v>47</v>
      </c>
      <c r="S144" s="7905"/>
      <c r="T144" s="7905" t="s">
        <v>48</v>
      </c>
      <c r="U144" s="7905"/>
      <c r="V144" s="7905" t="s">
        <v>49</v>
      </c>
      <c r="W144" s="7905"/>
      <c r="X144" s="7905" t="s">
        <v>50</v>
      </c>
      <c r="Y144" s="7905"/>
      <c r="Z144" s="7905" t="s">
        <v>51</v>
      </c>
      <c r="AA144" s="7905"/>
      <c r="AB144" s="7905" t="s">
        <v>52</v>
      </c>
      <c r="AC144" s="7905"/>
      <c r="AD144" s="7905" t="s">
        <v>53</v>
      </c>
      <c r="AE144" s="7905"/>
      <c r="AF144" s="7799" t="s">
        <v>54</v>
      </c>
      <c r="AG144" s="7802"/>
      <c r="AH144" s="7799" t="s">
        <v>55</v>
      </c>
      <c r="AI144" s="7802"/>
      <c r="AJ144" s="7799" t="s">
        <v>56</v>
      </c>
      <c r="AK144" s="7802"/>
      <c r="AL144" s="7799" t="s">
        <v>57</v>
      </c>
      <c r="AM144" s="7131"/>
      <c r="AN144" s="7178" t="s">
        <v>830</v>
      </c>
      <c r="AO144" s="7839" t="s">
        <v>831</v>
      </c>
      <c r="AP144" s="7240" t="s">
        <v>824</v>
      </c>
      <c r="AQ144" s="7210"/>
      <c r="AR144" s="7794"/>
    </row>
    <row r="145" spans="1:95" ht="15" customHeight="1" x14ac:dyDescent="0.25">
      <c r="A145" s="7126"/>
      <c r="B145" s="7787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179"/>
      <c r="AO145" s="7148"/>
      <c r="AP145" s="7803"/>
      <c r="AQ145" s="7820"/>
      <c r="AR145" s="7795"/>
    </row>
    <row r="146" spans="1:95" ht="15" customHeight="1" x14ac:dyDescent="0.25">
      <c r="A146" s="7858" t="s">
        <v>832</v>
      </c>
      <c r="B146" s="7859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856" t="s">
        <v>833</v>
      </c>
      <c r="B147" s="785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140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142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908" t="s">
        <v>837</v>
      </c>
      <c r="B150" s="7909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123" t="s">
        <v>709</v>
      </c>
      <c r="B152" s="7125"/>
      <c r="C152" s="7799" t="s">
        <v>77</v>
      </c>
      <c r="D152" s="7800"/>
      <c r="E152" s="7135"/>
      <c r="F152" s="7799" t="s">
        <v>54</v>
      </c>
      <c r="G152" s="7135"/>
      <c r="H152" s="7799" t="s">
        <v>55</v>
      </c>
      <c r="I152" s="7135"/>
      <c r="J152" s="7799" t="s">
        <v>56</v>
      </c>
      <c r="K152" s="7135"/>
      <c r="L152" s="7799" t="s">
        <v>57</v>
      </c>
      <c r="M152" s="7131"/>
      <c r="N152" s="7819" t="s">
        <v>36</v>
      </c>
      <c r="O152" s="7793" t="s">
        <v>37</v>
      </c>
    </row>
    <row r="153" spans="1:95" ht="15" customHeight="1" x14ac:dyDescent="0.25">
      <c r="A153" s="7126"/>
      <c r="B153" s="7787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820"/>
      <c r="O153" s="7795"/>
    </row>
    <row r="154" spans="1:95" ht="15" customHeight="1" x14ac:dyDescent="0.25">
      <c r="A154" s="7140" t="s">
        <v>839</v>
      </c>
      <c r="B154" s="2020" t="s">
        <v>840</v>
      </c>
      <c r="C154" s="2112">
        <f>SUM(D154:E154)</f>
        <v>0</v>
      </c>
      <c r="D154" s="833">
        <f>SUM(F154+H154+J154+L154)</f>
        <v>0</v>
      </c>
      <c r="E154" s="2141">
        <f>SUM(G154+I154+K154+M154)</f>
        <v>0</v>
      </c>
      <c r="F154" s="1935"/>
      <c r="G154" s="1186"/>
      <c r="H154" s="1935"/>
      <c r="I154" s="1186"/>
      <c r="J154" s="1935"/>
      <c r="K154" s="1186"/>
      <c r="L154" s="1935"/>
      <c r="M154" s="1297"/>
      <c r="N154" s="5214"/>
      <c r="O154" s="1964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868"/>
      <c r="B155" s="1121" t="s">
        <v>841</v>
      </c>
      <c r="C155" s="1485">
        <f>SUM(D155:E155)</f>
        <v>0</v>
      </c>
      <c r="D155" s="2134">
        <f t="shared" ref="D155:E156" si="118">SUM(F155+H155+J155+L155)</f>
        <v>0</v>
      </c>
      <c r="E155" s="1469">
        <f t="shared" si="118"/>
        <v>0</v>
      </c>
      <c r="F155" s="1935"/>
      <c r="G155" s="1186"/>
      <c r="H155" s="1935"/>
      <c r="I155" s="1186"/>
      <c r="J155" s="1935"/>
      <c r="K155" s="1186"/>
      <c r="L155" s="1935"/>
      <c r="M155" s="1297"/>
      <c r="N155" s="5214"/>
      <c r="O155" s="196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868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/>
      <c r="G156" s="1186"/>
      <c r="H156" s="1935"/>
      <c r="I156" s="1186"/>
      <c r="J156" s="1935"/>
      <c r="K156" s="1186"/>
      <c r="L156" s="1935"/>
      <c r="M156" s="1297"/>
      <c r="N156" s="5214"/>
      <c r="O156" s="196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29" t="s">
        <v>843</v>
      </c>
      <c r="B157" s="7829"/>
      <c r="C157" s="1988">
        <f>SUM(C154:C156)</f>
        <v>0</v>
      </c>
      <c r="D157" s="2046">
        <f>SUM(D154:D156)</f>
        <v>0</v>
      </c>
      <c r="E157" s="2147">
        <f>SUM(E154:E156)</f>
        <v>0</v>
      </c>
      <c r="F157" s="1988">
        <f>SUM(F154:F156)</f>
        <v>0</v>
      </c>
      <c r="G157" s="2147">
        <f t="shared" ref="G157:M157" si="123">SUM(G154:G156)</f>
        <v>0</v>
      </c>
      <c r="H157" s="1988">
        <f t="shared" si="123"/>
        <v>0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140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868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868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142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/>
      <c r="G161" s="1180"/>
      <c r="H161" s="1179"/>
      <c r="I161" s="1180"/>
      <c r="J161" s="1179"/>
      <c r="K161" s="1180"/>
      <c r="L161" s="1179"/>
      <c r="M161" s="1231"/>
      <c r="N161" s="5248"/>
      <c r="O161" s="122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910" t="s">
        <v>843</v>
      </c>
      <c r="B162" s="7829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910" t="s">
        <v>213</v>
      </c>
      <c r="B163" s="7910"/>
      <c r="C163" s="869">
        <f>SUM(C157+C162)</f>
        <v>0</v>
      </c>
      <c r="D163" s="177">
        <f>SUM(D157+D162)</f>
        <v>0</v>
      </c>
      <c r="E163" s="1976">
        <f>SUM(E157+E162)</f>
        <v>0</v>
      </c>
      <c r="F163" s="869">
        <f>SUM(F157+F162)</f>
        <v>0</v>
      </c>
      <c r="G163" s="1976">
        <f>SUM(G157+G162)</f>
        <v>0</v>
      </c>
      <c r="H163" s="869">
        <f t="shared" ref="H163:M163" si="128">SUM(H157+H162)</f>
        <v>0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123" t="s">
        <v>709</v>
      </c>
      <c r="B165" s="7125"/>
      <c r="C165" s="7799" t="s">
        <v>77</v>
      </c>
      <c r="D165" s="7800"/>
      <c r="E165" s="7135"/>
      <c r="F165" s="7799" t="s">
        <v>54</v>
      </c>
      <c r="G165" s="7135"/>
      <c r="H165" s="7799" t="s">
        <v>55</v>
      </c>
      <c r="I165" s="7135"/>
      <c r="J165" s="7799" t="s">
        <v>56</v>
      </c>
      <c r="K165" s="7135"/>
      <c r="L165" s="7799" t="s">
        <v>57</v>
      </c>
      <c r="M165" s="7131"/>
      <c r="N165" s="7801" t="s">
        <v>821</v>
      </c>
      <c r="O165" s="7800"/>
      <c r="P165" s="7131"/>
      <c r="Q165" s="7819" t="s">
        <v>36</v>
      </c>
      <c r="R165" s="7793" t="s">
        <v>37</v>
      </c>
    </row>
    <row r="166" spans="1:94" x14ac:dyDescent="0.25">
      <c r="A166" s="7126"/>
      <c r="B166" s="7787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820"/>
      <c r="R166" s="7795"/>
    </row>
    <row r="167" spans="1:94" x14ac:dyDescent="0.25">
      <c r="A167" s="7140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868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868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29" t="s">
        <v>843</v>
      </c>
      <c r="B170" s="7829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140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868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868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142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910" t="s">
        <v>843</v>
      </c>
      <c r="B175" s="7829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910" t="s">
        <v>213</v>
      </c>
      <c r="B176" s="7910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123" t="s">
        <v>709</v>
      </c>
      <c r="B178" s="7125"/>
      <c r="C178" s="7800" t="s">
        <v>77</v>
      </c>
      <c r="D178" s="7800"/>
      <c r="E178" s="7135"/>
      <c r="F178" s="7799" t="s">
        <v>53</v>
      </c>
      <c r="G178" s="7135"/>
      <c r="H178" s="7799" t="s">
        <v>54</v>
      </c>
      <c r="I178" s="7135"/>
      <c r="J178" s="7799" t="s">
        <v>55</v>
      </c>
      <c r="K178" s="7135"/>
      <c r="L178" s="7799" t="s">
        <v>56</v>
      </c>
      <c r="M178" s="7135"/>
      <c r="N178" s="7799" t="s">
        <v>57</v>
      </c>
      <c r="O178" s="7131"/>
      <c r="P178" s="7819" t="s">
        <v>36</v>
      </c>
      <c r="Q178" s="7793" t="s">
        <v>37</v>
      </c>
    </row>
    <row r="179" spans="1:94" ht="15" customHeight="1" x14ac:dyDescent="0.25">
      <c r="A179" s="7126"/>
      <c r="B179" s="7787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820"/>
      <c r="Q179" s="7795"/>
    </row>
    <row r="180" spans="1:94" ht="15" customHeight="1" x14ac:dyDescent="0.25">
      <c r="A180" s="7140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868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868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142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868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868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868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142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123" t="s">
        <v>857</v>
      </c>
      <c r="B191" s="7125"/>
      <c r="C191" s="7905" t="s">
        <v>77</v>
      </c>
      <c r="D191" s="7905"/>
      <c r="E191" s="7905"/>
      <c r="F191" s="7905" t="s">
        <v>348</v>
      </c>
      <c r="G191" s="7905"/>
      <c r="H191" s="7905" t="s">
        <v>331</v>
      </c>
      <c r="I191" s="7905"/>
      <c r="J191" s="7905" t="s">
        <v>94</v>
      </c>
      <c r="K191" s="7905"/>
      <c r="L191" s="7905" t="s">
        <v>44</v>
      </c>
      <c r="M191" s="7905"/>
      <c r="N191" s="7817" t="s">
        <v>45</v>
      </c>
      <c r="O191" s="7871"/>
      <c r="P191" s="7205" t="s">
        <v>46</v>
      </c>
      <c r="Q191" s="7205"/>
      <c r="R191" s="7205" t="s">
        <v>47</v>
      </c>
      <c r="S191" s="7205"/>
      <c r="T191" s="7205" t="s">
        <v>48</v>
      </c>
      <c r="U191" s="7205"/>
      <c r="V191" s="7205" t="s">
        <v>49</v>
      </c>
      <c r="W191" s="7205"/>
      <c r="X191" s="7205" t="s">
        <v>50</v>
      </c>
      <c r="Y191" s="7205"/>
      <c r="Z191" s="7205" t="s">
        <v>51</v>
      </c>
      <c r="AA191" s="7205"/>
      <c r="AB191" s="7205" t="s">
        <v>52</v>
      </c>
      <c r="AC191" s="7205"/>
      <c r="AD191" s="7205" t="s">
        <v>53</v>
      </c>
      <c r="AE191" s="7205"/>
      <c r="AF191" s="7205" t="s">
        <v>54</v>
      </c>
      <c r="AG191" s="7205"/>
      <c r="AH191" s="7205" t="s">
        <v>55</v>
      </c>
      <c r="AI191" s="7205"/>
      <c r="AJ191" s="7205" t="s">
        <v>56</v>
      </c>
      <c r="AK191" s="7205"/>
      <c r="AL191" s="7205" t="s">
        <v>57</v>
      </c>
      <c r="AM191" s="7917"/>
      <c r="AN191" s="7918" t="s">
        <v>460</v>
      </c>
      <c r="AO191" s="7920" t="s">
        <v>461</v>
      </c>
      <c r="AP191" s="7922" t="s">
        <v>36</v>
      </c>
      <c r="AQ191" s="7135"/>
      <c r="AR191" s="7226" t="s">
        <v>34</v>
      </c>
      <c r="AS191" s="7125" t="s">
        <v>35</v>
      </c>
      <c r="AT191" s="7799" t="s">
        <v>37</v>
      </c>
      <c r="AU191" s="7135"/>
      <c r="AV191" s="7817" t="s">
        <v>462</v>
      </c>
      <c r="AW191" s="7871" t="s">
        <v>858</v>
      </c>
      <c r="AX191" s="7161" t="s">
        <v>859</v>
      </c>
    </row>
    <row r="192" spans="1:94" ht="39" customHeight="1" x14ac:dyDescent="0.25">
      <c r="A192" s="7126"/>
      <c r="B192" s="7787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919"/>
      <c r="AO192" s="7921"/>
      <c r="AP192" s="5379" t="s">
        <v>58</v>
      </c>
      <c r="AQ192" s="1968" t="s">
        <v>59</v>
      </c>
      <c r="AR192" s="7804"/>
      <c r="AS192" s="7787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162"/>
    </row>
    <row r="193" spans="1:103" s="5" customFormat="1" ht="18" customHeight="1" x14ac:dyDescent="0.2">
      <c r="A193" s="7911" t="s">
        <v>860</v>
      </c>
      <c r="B193" s="7912"/>
      <c r="C193" s="2169">
        <f>SUM(D193+E193)</f>
        <v>33</v>
      </c>
      <c r="D193" s="2170">
        <f>SUM(F193+H193+J193+L193+N193+P193+R193+T193+V193+X193+Z193+AB193+AD193+AF193+AH193+AJ193+AL193)</f>
        <v>14</v>
      </c>
      <c r="E193" s="2171">
        <f>SUM(G193+I193+K193+M193+O193+Q193+S193+U193+W193+Y193+AA193+AC193+AE193+AG193+AI193+AK193+AM193)</f>
        <v>19</v>
      </c>
      <c r="F193" s="2036"/>
      <c r="G193" s="2057"/>
      <c r="H193" s="2036">
        <v>5</v>
      </c>
      <c r="I193" s="2057">
        <v>4</v>
      </c>
      <c r="J193" s="2036"/>
      <c r="K193" s="2057">
        <v>1</v>
      </c>
      <c r="L193" s="2036"/>
      <c r="M193" s="2057">
        <v>2</v>
      </c>
      <c r="N193" s="2036">
        <v>1</v>
      </c>
      <c r="O193" s="2057"/>
      <c r="P193" s="2036">
        <v>1</v>
      </c>
      <c r="Q193" s="2057">
        <v>1</v>
      </c>
      <c r="R193" s="2036"/>
      <c r="S193" s="2057">
        <v>2</v>
      </c>
      <c r="T193" s="2036"/>
      <c r="U193" s="2057"/>
      <c r="V193" s="2036"/>
      <c r="W193" s="2057">
        <v>2</v>
      </c>
      <c r="X193" s="2036">
        <v>2</v>
      </c>
      <c r="Y193" s="2057"/>
      <c r="Z193" s="2036">
        <v>1</v>
      </c>
      <c r="AA193" s="2057">
        <v>1</v>
      </c>
      <c r="AB193" s="2036"/>
      <c r="AC193" s="2057">
        <v>2</v>
      </c>
      <c r="AD193" s="872">
        <v>1</v>
      </c>
      <c r="AE193" s="2057">
        <v>2</v>
      </c>
      <c r="AF193" s="872">
        <v>2</v>
      </c>
      <c r="AG193" s="2057">
        <v>1</v>
      </c>
      <c r="AH193" s="872"/>
      <c r="AI193" s="2057">
        <v>1</v>
      </c>
      <c r="AJ193" s="872"/>
      <c r="AK193" s="2057"/>
      <c r="AL193" s="872">
        <v>1</v>
      </c>
      <c r="AM193" s="37"/>
      <c r="AN193" s="5361">
        <v>0</v>
      </c>
      <c r="AO193" s="670">
        <v>0</v>
      </c>
      <c r="AP193" s="5380">
        <v>0</v>
      </c>
      <c r="AQ193" s="2057">
        <v>0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913" t="s">
        <v>861</v>
      </c>
      <c r="B194" s="7914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140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142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/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140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142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140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/>
      <c r="G199" s="2029"/>
      <c r="H199" s="2022"/>
      <c r="I199" s="2029"/>
      <c r="J199" s="2022"/>
      <c r="K199" s="2029"/>
      <c r="L199" s="2022"/>
      <c r="M199" s="2029"/>
      <c r="N199" s="2022"/>
      <c r="O199" s="2029"/>
      <c r="P199" s="2022"/>
      <c r="Q199" s="2029"/>
      <c r="R199" s="2022"/>
      <c r="S199" s="2029"/>
      <c r="T199" s="2022"/>
      <c r="U199" s="2029"/>
      <c r="V199" s="2022"/>
      <c r="W199" s="2029"/>
      <c r="X199" s="2022"/>
      <c r="Y199" s="2029"/>
      <c r="Z199" s="2022"/>
      <c r="AA199" s="2029"/>
      <c r="AB199" s="2022"/>
      <c r="AC199" s="2029"/>
      <c r="AD199" s="2022"/>
      <c r="AE199" s="2029"/>
      <c r="AF199" s="2022"/>
      <c r="AG199" s="2029"/>
      <c r="AH199" s="2022"/>
      <c r="AI199" s="2029"/>
      <c r="AJ199" s="2022"/>
      <c r="AK199" s="2029"/>
      <c r="AL199" s="2022"/>
      <c r="AM199" s="2115"/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142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915" t="s">
        <v>867</v>
      </c>
      <c r="B201" s="7916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140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142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33</v>
      </c>
      <c r="D204" s="2046">
        <f t="shared" si="165"/>
        <v>14</v>
      </c>
      <c r="E204" s="2147">
        <f t="shared" si="165"/>
        <v>19</v>
      </c>
      <c r="F204" s="2036"/>
      <c r="G204" s="2039"/>
      <c r="H204" s="2036">
        <v>5</v>
      </c>
      <c r="I204" s="2039">
        <v>4</v>
      </c>
      <c r="J204" s="2036"/>
      <c r="K204" s="2039">
        <v>1</v>
      </c>
      <c r="L204" s="2036"/>
      <c r="M204" s="2039">
        <v>2</v>
      </c>
      <c r="N204" s="2036">
        <v>1</v>
      </c>
      <c r="O204" s="2039"/>
      <c r="P204" s="2036">
        <v>1</v>
      </c>
      <c r="Q204" s="2039">
        <v>1</v>
      </c>
      <c r="R204" s="2036"/>
      <c r="S204" s="2039">
        <v>2</v>
      </c>
      <c r="T204" s="2036"/>
      <c r="U204" s="2039"/>
      <c r="V204" s="2036"/>
      <c r="W204" s="2039">
        <v>2</v>
      </c>
      <c r="X204" s="2036">
        <v>2</v>
      </c>
      <c r="Y204" s="2039"/>
      <c r="Z204" s="2036">
        <v>1</v>
      </c>
      <c r="AA204" s="2039">
        <v>1</v>
      </c>
      <c r="AB204" s="2036"/>
      <c r="AC204" s="2039">
        <v>2</v>
      </c>
      <c r="AD204" s="2036">
        <v>1</v>
      </c>
      <c r="AE204" s="2039">
        <v>2</v>
      </c>
      <c r="AF204" s="2036">
        <v>2</v>
      </c>
      <c r="AG204" s="2039">
        <v>1</v>
      </c>
      <c r="AH204" s="2036"/>
      <c r="AI204" s="2039">
        <v>1</v>
      </c>
      <c r="AJ204" s="2036"/>
      <c r="AK204" s="2039"/>
      <c r="AL204" s="2036">
        <v>1</v>
      </c>
      <c r="AM204" s="2172"/>
      <c r="AN204" s="5361">
        <v>0</v>
      </c>
      <c r="AO204" s="5207">
        <v>0</v>
      </c>
      <c r="AP204" s="5380">
        <v>0</v>
      </c>
      <c r="AQ204" s="2039">
        <v>0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140" t="s">
        <v>872</v>
      </c>
      <c r="B205" s="1367" t="s">
        <v>873</v>
      </c>
      <c r="C205" s="2181">
        <f t="shared" si="166"/>
        <v>4</v>
      </c>
      <c r="D205" s="797">
        <f t="shared" si="165"/>
        <v>3</v>
      </c>
      <c r="E205" s="1367">
        <f t="shared" si="165"/>
        <v>1</v>
      </c>
      <c r="F205" s="1935"/>
      <c r="G205" s="1186"/>
      <c r="H205" s="1935"/>
      <c r="I205" s="1186"/>
      <c r="J205" s="1935"/>
      <c r="K205" s="1186"/>
      <c r="L205" s="1935"/>
      <c r="M205" s="1186"/>
      <c r="N205" s="1935"/>
      <c r="O205" s="1186"/>
      <c r="P205" s="1935"/>
      <c r="Q205" s="1186"/>
      <c r="R205" s="1935"/>
      <c r="S205" s="1186"/>
      <c r="T205" s="1935"/>
      <c r="U205" s="1186"/>
      <c r="V205" s="1935"/>
      <c r="W205" s="1186"/>
      <c r="X205" s="1935">
        <v>1</v>
      </c>
      <c r="Y205" s="1186"/>
      <c r="Z205" s="1935"/>
      <c r="AA205" s="1186"/>
      <c r="AB205" s="1935"/>
      <c r="AC205" s="1186"/>
      <c r="AD205" s="1935"/>
      <c r="AE205" s="1186"/>
      <c r="AF205" s="1935">
        <v>2</v>
      </c>
      <c r="AG205" s="1186"/>
      <c r="AH205" s="1935"/>
      <c r="AI205" s="1186">
        <v>1</v>
      </c>
      <c r="AJ205" s="1935"/>
      <c r="AK205" s="1186"/>
      <c r="AL205" s="1935"/>
      <c r="AM205" s="36"/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868"/>
      <c r="B206" s="1975" t="s">
        <v>874</v>
      </c>
      <c r="C206" s="1283">
        <f t="shared" si="166"/>
        <v>5</v>
      </c>
      <c r="D206" s="2197">
        <f t="shared" si="165"/>
        <v>0</v>
      </c>
      <c r="E206" s="1975">
        <f t="shared" si="165"/>
        <v>5</v>
      </c>
      <c r="F206" s="1172"/>
      <c r="G206" s="1173"/>
      <c r="H206" s="1172"/>
      <c r="I206" s="1173"/>
      <c r="J206" s="1172"/>
      <c r="K206" s="1173"/>
      <c r="L206" s="1172"/>
      <c r="M206" s="1173"/>
      <c r="N206" s="1172"/>
      <c r="O206" s="1173"/>
      <c r="P206" s="1172"/>
      <c r="Q206" s="1173"/>
      <c r="R206" s="1172"/>
      <c r="S206" s="1173"/>
      <c r="T206" s="1172"/>
      <c r="U206" s="1173"/>
      <c r="V206" s="1172"/>
      <c r="W206" s="1173">
        <v>2</v>
      </c>
      <c r="X206" s="1172"/>
      <c r="Y206" s="1173"/>
      <c r="Z206" s="1172"/>
      <c r="AA206" s="1173">
        <v>1</v>
      </c>
      <c r="AB206" s="1172"/>
      <c r="AC206" s="1173"/>
      <c r="AD206" s="1172"/>
      <c r="AE206" s="1173">
        <v>1</v>
      </c>
      <c r="AF206" s="1172"/>
      <c r="AG206" s="1173">
        <v>1</v>
      </c>
      <c r="AH206" s="1172"/>
      <c r="AI206" s="1173"/>
      <c r="AJ206" s="1172"/>
      <c r="AK206" s="1173"/>
      <c r="AL206" s="1172"/>
      <c r="AM206" s="1222"/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868"/>
      <c r="B207" s="1975" t="s">
        <v>875</v>
      </c>
      <c r="C207" s="1283">
        <f t="shared" si="166"/>
        <v>1</v>
      </c>
      <c r="D207" s="1364">
        <f t="shared" si="165"/>
        <v>0</v>
      </c>
      <c r="E207" s="1975">
        <f t="shared" si="165"/>
        <v>1</v>
      </c>
      <c r="F207" s="1179"/>
      <c r="G207" s="1180"/>
      <c r="H207" s="1179"/>
      <c r="I207" s="1180"/>
      <c r="J207" s="1179"/>
      <c r="K207" s="1180"/>
      <c r="L207" s="1179"/>
      <c r="M207" s="1180"/>
      <c r="N207" s="1179"/>
      <c r="O207" s="1180"/>
      <c r="P207" s="1179"/>
      <c r="Q207" s="1180"/>
      <c r="R207" s="1179"/>
      <c r="S207" s="1180">
        <v>1</v>
      </c>
      <c r="T207" s="1179"/>
      <c r="U207" s="1180"/>
      <c r="V207" s="1179"/>
      <c r="W207" s="1180"/>
      <c r="X207" s="1179"/>
      <c r="Y207" s="1180"/>
      <c r="Z207" s="1179"/>
      <c r="AA207" s="1180"/>
      <c r="AB207" s="1179"/>
      <c r="AC207" s="1180"/>
      <c r="AD207" s="1179"/>
      <c r="AE207" s="1180"/>
      <c r="AF207" s="1179"/>
      <c r="AG207" s="1180"/>
      <c r="AH207" s="1179"/>
      <c r="AI207" s="1180"/>
      <c r="AJ207" s="1179"/>
      <c r="AK207" s="1180"/>
      <c r="AL207" s="1179"/>
      <c r="AM207" s="35"/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868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868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>
        <v>0</v>
      </c>
      <c r="AO209" s="1964">
        <v>0</v>
      </c>
      <c r="AP209" s="5222">
        <v>0</v>
      </c>
      <c r="AQ209" s="1186">
        <v>0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868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>
        <v>0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868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>
        <v>0</v>
      </c>
      <c r="AO211" s="3892">
        <v>0</v>
      </c>
      <c r="AP211" s="3789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142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140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868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868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868"/>
      <c r="B216" s="1365" t="s">
        <v>885</v>
      </c>
      <c r="C216" s="1363">
        <f t="shared" si="166"/>
        <v>1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1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>
        <v>1</v>
      </c>
      <c r="AF216" s="1179"/>
      <c r="AG216" s="1180"/>
      <c r="AH216" s="1179"/>
      <c r="AI216" s="1180"/>
      <c r="AJ216" s="1179"/>
      <c r="AK216" s="1180"/>
      <c r="AL216" s="1179"/>
      <c r="AM216" s="35"/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142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140" t="s">
        <v>887</v>
      </c>
      <c r="B218" s="2179" t="s">
        <v>888</v>
      </c>
      <c r="C218" s="2180">
        <f t="shared" si="166"/>
        <v>2</v>
      </c>
      <c r="D218" s="855">
        <f>SUM(F218+H218+J218+L218+N218)</f>
        <v>2</v>
      </c>
      <c r="E218" s="2179">
        <f t="shared" ref="D218:E221" si="189">SUM(G218+I218+K218+M218+O218)</f>
        <v>0</v>
      </c>
      <c r="F218" s="2022"/>
      <c r="G218" s="2029"/>
      <c r="H218" s="2022">
        <v>1</v>
      </c>
      <c r="I218" s="2029"/>
      <c r="J218" s="2022"/>
      <c r="K218" s="2029"/>
      <c r="L218" s="2022"/>
      <c r="M218" s="2029"/>
      <c r="N218" s="2022">
        <v>1</v>
      </c>
      <c r="O218" s="2029"/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868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868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142"/>
      <c r="B221" s="1351" t="s">
        <v>891</v>
      </c>
      <c r="C221" s="1352">
        <f t="shared" si="166"/>
        <v>4</v>
      </c>
      <c r="D221" s="1353">
        <f t="shared" si="189"/>
        <v>1</v>
      </c>
      <c r="E221" s="1351">
        <f t="shared" si="189"/>
        <v>3</v>
      </c>
      <c r="F221" s="1188"/>
      <c r="G221" s="1192"/>
      <c r="H221" s="1188">
        <v>1</v>
      </c>
      <c r="I221" s="1192">
        <v>3</v>
      </c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140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868"/>
      <c r="B223" s="2214" t="s">
        <v>894</v>
      </c>
      <c r="C223" s="1283">
        <f t="shared" si="166"/>
        <v>1</v>
      </c>
      <c r="D223" s="2197">
        <f t="shared" si="195"/>
        <v>0</v>
      </c>
      <c r="E223" s="1975">
        <f t="shared" si="195"/>
        <v>1</v>
      </c>
      <c r="F223" s="1172"/>
      <c r="G223" s="1173"/>
      <c r="H223" s="1172"/>
      <c r="I223" s="1173"/>
      <c r="J223" s="1172"/>
      <c r="K223" s="1173"/>
      <c r="L223" s="1172"/>
      <c r="M223" s="1173">
        <v>1</v>
      </c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868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868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142"/>
      <c r="B226" s="2215" t="s">
        <v>897</v>
      </c>
      <c r="C226" s="649">
        <f t="shared" si="166"/>
        <v>6</v>
      </c>
      <c r="D226" s="147">
        <f t="shared" si="195"/>
        <v>1</v>
      </c>
      <c r="E226" s="2171">
        <f t="shared" si="195"/>
        <v>5</v>
      </c>
      <c r="F226" s="1172"/>
      <c r="G226" s="1173"/>
      <c r="H226" s="1172"/>
      <c r="I226" s="1173"/>
      <c r="J226" s="1172"/>
      <c r="K226" s="1173">
        <v>1</v>
      </c>
      <c r="L226" s="1172"/>
      <c r="M226" s="1173">
        <v>1</v>
      </c>
      <c r="N226" s="1172"/>
      <c r="O226" s="1173"/>
      <c r="P226" s="1172"/>
      <c r="Q226" s="1173"/>
      <c r="R226" s="1172"/>
      <c r="S226" s="1173">
        <v>1</v>
      </c>
      <c r="T226" s="1172"/>
      <c r="U226" s="1173"/>
      <c r="V226" s="1172"/>
      <c r="W226" s="1173"/>
      <c r="X226" s="1172">
        <v>1</v>
      </c>
      <c r="Y226" s="1173"/>
      <c r="Z226" s="1172"/>
      <c r="AA226" s="1173"/>
      <c r="AB226" s="1172"/>
      <c r="AC226" s="1173">
        <v>2</v>
      </c>
      <c r="AD226" s="1172"/>
      <c r="AE226" s="1173"/>
      <c r="AF226" s="1172"/>
      <c r="AG226" s="1173"/>
      <c r="AH226" s="1172"/>
      <c r="AI226" s="1173"/>
      <c r="AJ226" s="1172"/>
      <c r="AK226" s="1173"/>
      <c r="AL226" s="1188"/>
      <c r="AM226" s="1224"/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140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868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142"/>
      <c r="B229" s="1239" t="s">
        <v>901</v>
      </c>
      <c r="C229" s="1352">
        <f t="shared" si="166"/>
        <v>1</v>
      </c>
      <c r="D229" s="1353">
        <f t="shared" si="195"/>
        <v>1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>
        <v>1</v>
      </c>
      <c r="AM229" s="1224"/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858" t="s">
        <v>902</v>
      </c>
      <c r="B230" s="7859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923" t="s">
        <v>903</v>
      </c>
      <c r="B231" s="7924"/>
      <c r="C231" s="2181">
        <f>SUM(D231+E231)</f>
        <v>6</v>
      </c>
      <c r="D231" s="797">
        <f>SUM(F231+H231+J231+L231+N231+P231+R231+T231+V231+X231+Z231+AB231+AD231+AF231+AH231+AJ231+AL231)</f>
        <v>4</v>
      </c>
      <c r="E231" s="1367">
        <f>SUM(G231+I231+K231+M231+O231+Q231+S231+U231+W231+Y231+AA231+AC231+AE231+AG231+AI231+AK231+AM231)</f>
        <v>2</v>
      </c>
      <c r="F231" s="1935"/>
      <c r="G231" s="1186"/>
      <c r="H231" s="1935">
        <v>2</v>
      </c>
      <c r="I231" s="1186">
        <v>1</v>
      </c>
      <c r="J231" s="1935"/>
      <c r="K231" s="1186"/>
      <c r="L231" s="1935"/>
      <c r="M231" s="1186"/>
      <c r="N231" s="1935"/>
      <c r="O231" s="1186"/>
      <c r="P231" s="1935"/>
      <c r="Q231" s="1186">
        <v>1</v>
      </c>
      <c r="R231" s="1935"/>
      <c r="S231" s="1186"/>
      <c r="T231" s="1935"/>
      <c r="U231" s="1186"/>
      <c r="V231" s="1935"/>
      <c r="W231" s="1186"/>
      <c r="X231" s="1935"/>
      <c r="Y231" s="1186"/>
      <c r="Z231" s="1935">
        <v>1</v>
      </c>
      <c r="AA231" s="1186"/>
      <c r="AB231" s="1935"/>
      <c r="AC231" s="1186"/>
      <c r="AD231" s="1935">
        <v>1</v>
      </c>
      <c r="AE231" s="1186"/>
      <c r="AF231" s="1935"/>
      <c r="AG231" s="1186"/>
      <c r="AH231" s="1935"/>
      <c r="AI231" s="1186"/>
      <c r="AJ231" s="1935"/>
      <c r="AK231" s="1186"/>
      <c r="AL231" s="1935"/>
      <c r="AM231" s="36"/>
      <c r="AN231" s="5215">
        <v>0</v>
      </c>
      <c r="AO231" s="3892">
        <v>0</v>
      </c>
      <c r="AP231" s="3789">
        <v>0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852" t="s">
        <v>904</v>
      </c>
      <c r="B232" s="7853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852" t="s">
        <v>905</v>
      </c>
      <c r="B233" s="7853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856" t="s">
        <v>906</v>
      </c>
      <c r="B234" s="7857"/>
      <c r="C234" s="1363">
        <f t="shared" si="166"/>
        <v>1</v>
      </c>
      <c r="D234" s="1364">
        <f t="shared" si="195"/>
        <v>1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>
        <v>1</v>
      </c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140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868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868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868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142"/>
      <c r="B239" s="1240" t="s">
        <v>912</v>
      </c>
      <c r="C239" s="1352">
        <f t="shared" si="166"/>
        <v>1</v>
      </c>
      <c r="D239" s="1353">
        <f t="shared" si="195"/>
        <v>1</v>
      </c>
      <c r="E239" s="2219">
        <f t="shared" si="195"/>
        <v>0</v>
      </c>
      <c r="F239" s="1188"/>
      <c r="G239" s="1192"/>
      <c r="H239" s="1188">
        <v>1</v>
      </c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925" t="s">
        <v>913</v>
      </c>
      <c r="B240" s="792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850" t="s">
        <v>914</v>
      </c>
      <c r="B241" s="7851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123" t="s">
        <v>916</v>
      </c>
      <c r="B243" s="7125"/>
      <c r="C243" s="7905" t="s">
        <v>77</v>
      </c>
      <c r="D243" s="7905"/>
      <c r="E243" s="7905"/>
      <c r="F243" s="7905" t="s">
        <v>348</v>
      </c>
      <c r="G243" s="7905"/>
      <c r="H243" s="7905" t="s">
        <v>331</v>
      </c>
      <c r="I243" s="7905"/>
      <c r="J243" s="7905" t="s">
        <v>94</v>
      </c>
      <c r="K243" s="7905"/>
      <c r="L243" s="7905" t="s">
        <v>44</v>
      </c>
      <c r="M243" s="7905"/>
      <c r="N243" s="7817" t="s">
        <v>45</v>
      </c>
      <c r="O243" s="7871"/>
      <c r="P243" s="7205" t="s">
        <v>46</v>
      </c>
      <c r="Q243" s="7205"/>
      <c r="R243" s="7205" t="s">
        <v>47</v>
      </c>
      <c r="S243" s="7205"/>
      <c r="T243" s="7205" t="s">
        <v>48</v>
      </c>
      <c r="U243" s="7205"/>
      <c r="V243" s="7205" t="s">
        <v>49</v>
      </c>
      <c r="W243" s="7205"/>
      <c r="X243" s="7205" t="s">
        <v>50</v>
      </c>
      <c r="Y243" s="7205"/>
      <c r="Z243" s="7205" t="s">
        <v>51</v>
      </c>
      <c r="AA243" s="7205"/>
      <c r="AB243" s="7205" t="s">
        <v>52</v>
      </c>
      <c r="AC243" s="7205"/>
      <c r="AD243" s="7205" t="s">
        <v>53</v>
      </c>
      <c r="AE243" s="7205"/>
      <c r="AF243" s="7205" t="s">
        <v>54</v>
      </c>
      <c r="AG243" s="7205"/>
      <c r="AH243" s="7205" t="s">
        <v>55</v>
      </c>
      <c r="AI243" s="7205"/>
      <c r="AJ243" s="7205" t="s">
        <v>56</v>
      </c>
      <c r="AK243" s="7205"/>
      <c r="AL243" s="7205" t="s">
        <v>57</v>
      </c>
      <c r="AM243" s="7799"/>
      <c r="AN243" s="7801" t="s">
        <v>917</v>
      </c>
      <c r="AO243" s="7800"/>
      <c r="AP243" s="7131"/>
      <c r="AQ243" s="7918" t="s">
        <v>460</v>
      </c>
      <c r="AR243" s="7920" t="s">
        <v>461</v>
      </c>
      <c r="AS243" s="7927" t="s">
        <v>36</v>
      </c>
      <c r="AT243" s="7205"/>
      <c r="AU243" s="7226" t="s">
        <v>34</v>
      </c>
      <c r="AV243" s="7125" t="s">
        <v>35</v>
      </c>
      <c r="AW243" s="7226" t="s">
        <v>37</v>
      </c>
      <c r="AX243" s="7125" t="s">
        <v>918</v>
      </c>
    </row>
    <row r="244" spans="1:103" ht="40.5" customHeight="1" x14ac:dyDescent="0.25">
      <c r="A244" s="7126"/>
      <c r="B244" s="7787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919"/>
      <c r="AR244" s="7921"/>
      <c r="AS244" s="5379" t="s">
        <v>58</v>
      </c>
      <c r="AT244" s="1968" t="s">
        <v>59</v>
      </c>
      <c r="AU244" s="7804"/>
      <c r="AV244" s="7787"/>
      <c r="AW244" s="7804"/>
      <c r="AX244" s="7787"/>
    </row>
    <row r="245" spans="1:103" s="5" customFormat="1" ht="18" customHeight="1" x14ac:dyDescent="0.25">
      <c r="A245" s="7928" t="s">
        <v>920</v>
      </c>
      <c r="B245" s="7912"/>
      <c r="C245" s="2169">
        <f>SUM(D245+E245)</f>
        <v>26</v>
      </c>
      <c r="D245" s="2170">
        <f>SUM(F245+H245+J245+L245+N245+P245+R245+T245+V245+X245+Z245+AB245+AD245+AF245+AH245+AJ245+AL245)</f>
        <v>11</v>
      </c>
      <c r="E245" s="2171">
        <f>SUM(G245+I245+K245+M245+O245+Q245+S245+U245+W245+Y245+AA245+AC245+AE245+AG245+AI245+AK245+AM245)</f>
        <v>15</v>
      </c>
      <c r="F245" s="2036"/>
      <c r="G245" s="2039"/>
      <c r="H245" s="2036">
        <v>1</v>
      </c>
      <c r="I245" s="2039">
        <v>3</v>
      </c>
      <c r="J245" s="2036">
        <v>2</v>
      </c>
      <c r="K245" s="2039"/>
      <c r="L245" s="2036"/>
      <c r="M245" s="2039">
        <v>1</v>
      </c>
      <c r="N245" s="2036"/>
      <c r="O245" s="2039">
        <v>3</v>
      </c>
      <c r="P245" s="2036">
        <v>1</v>
      </c>
      <c r="Q245" s="2039"/>
      <c r="R245" s="2036"/>
      <c r="S245" s="2039">
        <v>1</v>
      </c>
      <c r="T245" s="2036">
        <v>1</v>
      </c>
      <c r="U245" s="2039"/>
      <c r="V245" s="2036"/>
      <c r="W245" s="2039"/>
      <c r="X245" s="2036"/>
      <c r="Y245" s="2039"/>
      <c r="Z245" s="2036"/>
      <c r="AA245" s="2039"/>
      <c r="AB245" s="2036">
        <v>2</v>
      </c>
      <c r="AC245" s="2039"/>
      <c r="AD245" s="2036"/>
      <c r="AE245" s="2039">
        <v>2</v>
      </c>
      <c r="AF245" s="2036">
        <v>1</v>
      </c>
      <c r="AG245" s="2039">
        <v>2</v>
      </c>
      <c r="AH245" s="2036"/>
      <c r="AI245" s="2039"/>
      <c r="AJ245" s="2036"/>
      <c r="AK245" s="2039">
        <v>1</v>
      </c>
      <c r="AL245" s="2036">
        <v>3</v>
      </c>
      <c r="AM245" s="2172">
        <v>2</v>
      </c>
      <c r="AN245" s="159">
        <v>1</v>
      </c>
      <c r="AO245" s="1434">
        <v>6</v>
      </c>
      <c r="AP245" s="1226">
        <v>7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913" t="s">
        <v>861</v>
      </c>
      <c r="B246" s="7914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140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>
        <v>0</v>
      </c>
      <c r="AO247" s="1434">
        <v>0</v>
      </c>
      <c r="AP247" s="1226">
        <v>0</v>
      </c>
      <c r="AQ247" s="5386">
        <v>0</v>
      </c>
      <c r="AR247" s="5207">
        <v>0</v>
      </c>
      <c r="AS247" s="5211">
        <v>0</v>
      </c>
      <c r="AT247" s="2039">
        <v>0</v>
      </c>
      <c r="AU247" s="2038">
        <v>0</v>
      </c>
      <c r="AV247" s="2039">
        <v>0</v>
      </c>
      <c r="AW247" s="2036">
        <v>0</v>
      </c>
      <c r="AX247" s="2039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142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>
        <v>0</v>
      </c>
      <c r="AO248" s="1432">
        <v>0</v>
      </c>
      <c r="AP248" s="1297">
        <v>0</v>
      </c>
      <c r="AQ248" s="5388">
        <v>0</v>
      </c>
      <c r="AR248" s="5362">
        <v>0</v>
      </c>
      <c r="AS248" s="5380">
        <v>0</v>
      </c>
      <c r="AT248" s="1953">
        <v>0</v>
      </c>
      <c r="AU248" s="1434">
        <v>0</v>
      </c>
      <c r="AV248" s="1953">
        <v>0</v>
      </c>
      <c r="AW248" s="1434">
        <v>0</v>
      </c>
      <c r="AX248" s="195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140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>
        <v>0</v>
      </c>
      <c r="AO249" s="2023">
        <v>0</v>
      </c>
      <c r="AP249" s="1983">
        <v>0</v>
      </c>
      <c r="AQ249" s="4512">
        <v>0</v>
      </c>
      <c r="AR249" s="5189">
        <v>0</v>
      </c>
      <c r="AS249" s="3503">
        <v>0</v>
      </c>
      <c r="AT249" s="2029">
        <v>0</v>
      </c>
      <c r="AU249" s="2023">
        <v>0</v>
      </c>
      <c r="AV249" s="2029">
        <v>0</v>
      </c>
      <c r="AW249" s="2023">
        <v>0</v>
      </c>
      <c r="AX249" s="2029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142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>
        <v>0</v>
      </c>
      <c r="AO250" s="1432">
        <v>0</v>
      </c>
      <c r="AP250" s="1297">
        <v>0</v>
      </c>
      <c r="AQ250" s="5388">
        <v>0</v>
      </c>
      <c r="AR250" s="5362">
        <v>0</v>
      </c>
      <c r="AS250" s="5380">
        <v>0</v>
      </c>
      <c r="AT250" s="1953">
        <v>0</v>
      </c>
      <c r="AU250" s="1434">
        <v>0</v>
      </c>
      <c r="AV250" s="1953">
        <v>0</v>
      </c>
      <c r="AW250" s="1434">
        <v>0</v>
      </c>
      <c r="AX250" s="195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140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>
        <v>0</v>
      </c>
      <c r="AO251" s="2023">
        <v>0</v>
      </c>
      <c r="AP251" s="1983">
        <v>0</v>
      </c>
      <c r="AQ251" s="4512">
        <v>0</v>
      </c>
      <c r="AR251" s="5189">
        <v>0</v>
      </c>
      <c r="AS251" s="3503">
        <v>0</v>
      </c>
      <c r="AT251" s="2029">
        <v>0</v>
      </c>
      <c r="AU251" s="2023">
        <v>0</v>
      </c>
      <c r="AV251" s="2029">
        <v>0</v>
      </c>
      <c r="AW251" s="2023">
        <v>0</v>
      </c>
      <c r="AX251" s="2029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142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>
        <v>0</v>
      </c>
      <c r="AO252" s="1432">
        <v>0</v>
      </c>
      <c r="AP252" s="1297">
        <v>0</v>
      </c>
      <c r="AQ252" s="5388">
        <v>0</v>
      </c>
      <c r="AR252" s="5362">
        <v>0</v>
      </c>
      <c r="AS252" s="5380">
        <v>0</v>
      </c>
      <c r="AT252" s="1953">
        <v>0</v>
      </c>
      <c r="AU252" s="1434">
        <v>0</v>
      </c>
      <c r="AV252" s="1953">
        <v>0</v>
      </c>
      <c r="AW252" s="1434">
        <v>0</v>
      </c>
      <c r="AX252" s="195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915" t="s">
        <v>867</v>
      </c>
      <c r="B253" s="7916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140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>
        <v>0</v>
      </c>
      <c r="AO254" s="2023">
        <v>0</v>
      </c>
      <c r="AP254" s="1983">
        <v>0</v>
      </c>
      <c r="AQ254" s="4512">
        <v>0</v>
      </c>
      <c r="AR254" s="5189">
        <v>0</v>
      </c>
      <c r="AS254" s="3503">
        <v>0</v>
      </c>
      <c r="AT254" s="2029">
        <v>0</v>
      </c>
      <c r="AU254" s="2023">
        <v>0</v>
      </c>
      <c r="AV254" s="2029">
        <v>0</v>
      </c>
      <c r="AW254" s="2023">
        <v>0</v>
      </c>
      <c r="AX254" s="2029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142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>
        <v>0</v>
      </c>
      <c r="AO255" s="1432">
        <v>0</v>
      </c>
      <c r="AP255" s="1297">
        <v>0</v>
      </c>
      <c r="AQ255" s="5388">
        <v>0</v>
      </c>
      <c r="AR255" s="5362">
        <v>0</v>
      </c>
      <c r="AS255" s="5380">
        <v>0</v>
      </c>
      <c r="AT255" s="1953">
        <v>0</v>
      </c>
      <c r="AU255" s="1434">
        <v>0</v>
      </c>
      <c r="AV255" s="1953">
        <v>0</v>
      </c>
      <c r="AW255" s="1434">
        <v>0</v>
      </c>
      <c r="AX255" s="195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26</v>
      </c>
      <c r="D256" s="2046">
        <f t="shared" si="221"/>
        <v>11</v>
      </c>
      <c r="E256" s="2147">
        <f t="shared" si="221"/>
        <v>15</v>
      </c>
      <c r="F256" s="2231"/>
      <c r="G256" s="2232"/>
      <c r="H256" s="2231">
        <v>1</v>
      </c>
      <c r="I256" s="2232">
        <v>3</v>
      </c>
      <c r="J256" s="2231">
        <v>2</v>
      </c>
      <c r="K256" s="2232"/>
      <c r="L256" s="2231"/>
      <c r="M256" s="2232">
        <v>1</v>
      </c>
      <c r="N256" s="2231"/>
      <c r="O256" s="2232">
        <v>3</v>
      </c>
      <c r="P256" s="2231">
        <v>1</v>
      </c>
      <c r="Q256" s="2232"/>
      <c r="R256" s="2231"/>
      <c r="S256" s="2232">
        <v>1</v>
      </c>
      <c r="T256" s="2231">
        <v>1</v>
      </c>
      <c r="U256" s="2232"/>
      <c r="V256" s="2231"/>
      <c r="W256" s="2232"/>
      <c r="X256" s="2231"/>
      <c r="Y256" s="2232"/>
      <c r="Z256" s="2231"/>
      <c r="AA256" s="2232"/>
      <c r="AB256" s="2231">
        <v>2</v>
      </c>
      <c r="AC256" s="2232"/>
      <c r="AD256" s="2231"/>
      <c r="AE256" s="2232">
        <v>2</v>
      </c>
      <c r="AF256" s="2231">
        <v>1</v>
      </c>
      <c r="AG256" s="2232">
        <v>2</v>
      </c>
      <c r="AH256" s="2231"/>
      <c r="AI256" s="2232"/>
      <c r="AJ256" s="2231"/>
      <c r="AK256" s="2232">
        <v>1</v>
      </c>
      <c r="AL256" s="2022">
        <v>3</v>
      </c>
      <c r="AM256" s="2115">
        <v>2</v>
      </c>
      <c r="AN256" s="2025">
        <v>1</v>
      </c>
      <c r="AO256" s="2023">
        <v>6</v>
      </c>
      <c r="AP256" s="1983">
        <v>7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140" t="s">
        <v>872</v>
      </c>
      <c r="B257" s="1367" t="s">
        <v>873</v>
      </c>
      <c r="C257" s="2181">
        <f t="shared" si="222"/>
        <v>2</v>
      </c>
      <c r="D257" s="797">
        <f t="shared" si="221"/>
        <v>0</v>
      </c>
      <c r="E257" s="1367">
        <f t="shared" si="221"/>
        <v>2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>
        <v>1</v>
      </c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>
        <v>1</v>
      </c>
      <c r="AH257" s="1935"/>
      <c r="AI257" s="1186"/>
      <c r="AJ257" s="1935"/>
      <c r="AK257" s="1186"/>
      <c r="AL257" s="2022"/>
      <c r="AM257" s="2115"/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868"/>
      <c r="B258" s="1975" t="s">
        <v>874</v>
      </c>
      <c r="C258" s="1283">
        <f t="shared" si="222"/>
        <v>3</v>
      </c>
      <c r="D258" s="2197">
        <f t="shared" si="221"/>
        <v>1</v>
      </c>
      <c r="E258" s="1975">
        <f t="shared" si="221"/>
        <v>2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/>
      <c r="T258" s="1172"/>
      <c r="U258" s="1173"/>
      <c r="V258" s="1172"/>
      <c r="W258" s="1173"/>
      <c r="X258" s="1172"/>
      <c r="Y258" s="1173"/>
      <c r="Z258" s="1172"/>
      <c r="AA258" s="1173"/>
      <c r="AB258" s="1172">
        <v>1</v>
      </c>
      <c r="AC258" s="1173"/>
      <c r="AD258" s="1172"/>
      <c r="AE258" s="1173">
        <v>1</v>
      </c>
      <c r="AF258" s="1172"/>
      <c r="AG258" s="1173">
        <v>1</v>
      </c>
      <c r="AH258" s="1172"/>
      <c r="AI258" s="1173"/>
      <c r="AJ258" s="1172"/>
      <c r="AK258" s="1173"/>
      <c r="AL258" s="1172"/>
      <c r="AM258" s="1222"/>
      <c r="AN258" s="887"/>
      <c r="AO258" s="1174">
        <v>1</v>
      </c>
      <c r="AP258" s="1221">
        <v>1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868"/>
      <c r="B259" s="1975" t="s">
        <v>875</v>
      </c>
      <c r="C259" s="1283">
        <f t="shared" si="222"/>
        <v>3</v>
      </c>
      <c r="D259" s="2197">
        <f t="shared" si="221"/>
        <v>1</v>
      </c>
      <c r="E259" s="1975">
        <f>SUM(G259+I259+K259+M259+O259+Q259+S259+U259+W259+Y259+AA259+AC259+AE259+AG259+AI259+AK259+AM259)</f>
        <v>2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>
        <v>1</v>
      </c>
      <c r="P259" s="1172">
        <v>1</v>
      </c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>
        <v>1</v>
      </c>
      <c r="AN259" s="1966"/>
      <c r="AO259" s="1432">
        <v>2</v>
      </c>
      <c r="AP259" s="1297">
        <v>1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868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868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>
        <v>0</v>
      </c>
      <c r="AR261" s="3892">
        <v>0</v>
      </c>
      <c r="AS261" s="3789">
        <v>0</v>
      </c>
      <c r="AT261" s="1173">
        <v>0</v>
      </c>
      <c r="AU261" s="1174">
        <v>0</v>
      </c>
      <c r="AV261" s="1173">
        <v>0</v>
      </c>
      <c r="AW261" s="1174">
        <v>0</v>
      </c>
      <c r="AX261" s="1173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868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>
        <v>0</v>
      </c>
      <c r="AR262" s="3892">
        <v>0</v>
      </c>
      <c r="AS262" s="3789">
        <v>0</v>
      </c>
      <c r="AT262" s="1173">
        <v>0</v>
      </c>
      <c r="AU262" s="1174">
        <v>0</v>
      </c>
      <c r="AV262" s="1173">
        <v>0</v>
      </c>
      <c r="AW262" s="1174">
        <v>0</v>
      </c>
      <c r="AX262" s="1173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868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>
        <v>0</v>
      </c>
      <c r="AR263" s="3892">
        <v>0</v>
      </c>
      <c r="AS263" s="3789">
        <v>0</v>
      </c>
      <c r="AT263" s="1173">
        <v>0</v>
      </c>
      <c r="AU263" s="1174">
        <v>0</v>
      </c>
      <c r="AV263" s="1173">
        <v>0</v>
      </c>
      <c r="AW263" s="1174">
        <v>0</v>
      </c>
      <c r="AX263" s="1173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142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>
        <v>0</v>
      </c>
      <c r="AR264" s="1229">
        <v>0</v>
      </c>
      <c r="AS264" s="1181">
        <v>0</v>
      </c>
      <c r="AT264" s="1180">
        <v>0</v>
      </c>
      <c r="AU264" s="1181">
        <v>0</v>
      </c>
      <c r="AV264" s="1180">
        <v>0</v>
      </c>
      <c r="AW264" s="1181">
        <v>0</v>
      </c>
      <c r="AX264" s="118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140" t="s">
        <v>881</v>
      </c>
      <c r="B265" s="2202" t="s">
        <v>882</v>
      </c>
      <c r="C265" s="2180">
        <f t="shared" si="222"/>
        <v>1</v>
      </c>
      <c r="D265" s="855">
        <f t="shared" si="233"/>
        <v>1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>
        <v>1</v>
      </c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>
        <v>0</v>
      </c>
      <c r="AR265" s="5189">
        <v>0</v>
      </c>
      <c r="AS265" s="3503">
        <v>0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868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>
        <v>0</v>
      </c>
      <c r="AR266" s="3892">
        <v>0</v>
      </c>
      <c r="AS266" s="3789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868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868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142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140" t="s">
        <v>922</v>
      </c>
      <c r="B270" s="2179" t="s">
        <v>888</v>
      </c>
      <c r="C270" s="2180">
        <f t="shared" si="222"/>
        <v>2</v>
      </c>
      <c r="D270" s="855">
        <f>SUM(F270+H270+J270+L270+N270)</f>
        <v>2</v>
      </c>
      <c r="E270" s="2179">
        <f>SUM(G270+I270+K270+M270+O270)</f>
        <v>0</v>
      </c>
      <c r="F270" s="2022"/>
      <c r="G270" s="2029"/>
      <c r="H270" s="2022"/>
      <c r="I270" s="2029"/>
      <c r="J270" s="2022">
        <v>2</v>
      </c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>
        <v>0</v>
      </c>
      <c r="AR270" s="5383"/>
      <c r="AS270" s="3503">
        <v>0</v>
      </c>
      <c r="AT270" s="2029">
        <v>0</v>
      </c>
      <c r="AU270" s="2023">
        <v>0</v>
      </c>
      <c r="AV270" s="2029">
        <v>0</v>
      </c>
      <c r="AW270" s="2023">
        <v>0</v>
      </c>
      <c r="AX270" s="20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868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>
        <v>0</v>
      </c>
      <c r="AR271" s="5384"/>
      <c r="AS271" s="3789">
        <v>0</v>
      </c>
      <c r="AT271" s="1173">
        <v>0</v>
      </c>
      <c r="AU271" s="1174">
        <v>0</v>
      </c>
      <c r="AV271" s="1173">
        <v>0</v>
      </c>
      <c r="AW271" s="1174">
        <v>0</v>
      </c>
      <c r="AX271" s="1173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868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>
        <v>0</v>
      </c>
      <c r="AR272" s="5384"/>
      <c r="AS272" s="3789">
        <v>0</v>
      </c>
      <c r="AT272" s="1173">
        <v>0</v>
      </c>
      <c r="AU272" s="1174">
        <v>0</v>
      </c>
      <c r="AV272" s="1173">
        <v>0</v>
      </c>
      <c r="AW272" s="1174">
        <v>0</v>
      </c>
      <c r="AX272" s="117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142"/>
      <c r="B273" s="1351" t="s">
        <v>891</v>
      </c>
      <c r="C273" s="1352">
        <f t="shared" si="222"/>
        <v>1</v>
      </c>
      <c r="D273" s="1353">
        <f t="shared" si="238"/>
        <v>0</v>
      </c>
      <c r="E273" s="1351">
        <f t="shared" si="238"/>
        <v>1</v>
      </c>
      <c r="F273" s="1188"/>
      <c r="G273" s="1192"/>
      <c r="H273" s="1188"/>
      <c r="I273" s="1192">
        <v>1</v>
      </c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>
        <v>1</v>
      </c>
      <c r="AQ273" s="1227">
        <v>0</v>
      </c>
      <c r="AR273" s="5385"/>
      <c r="AS273" s="1193">
        <v>0</v>
      </c>
      <c r="AT273" s="1192">
        <v>0</v>
      </c>
      <c r="AU273" s="1193">
        <v>0</v>
      </c>
      <c r="AV273" s="1192">
        <v>0</v>
      </c>
      <c r="AW273" s="1193">
        <v>0</v>
      </c>
      <c r="AX273" s="119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140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>
        <v>0</v>
      </c>
      <c r="AR274" s="1964">
        <v>0</v>
      </c>
      <c r="AS274" s="3503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868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>
        <v>0</v>
      </c>
      <c r="AR275" s="3892">
        <v>0</v>
      </c>
      <c r="AS275" s="3789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868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>
        <v>0</v>
      </c>
      <c r="AR276" s="3892">
        <v>0</v>
      </c>
      <c r="AS276" s="3789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868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>
        <v>0</v>
      </c>
      <c r="AR277" s="3892">
        <v>0</v>
      </c>
      <c r="AS277" s="3789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142"/>
      <c r="B278" s="2215" t="s">
        <v>897</v>
      </c>
      <c r="C278" s="649">
        <f t="shared" si="222"/>
        <v>2</v>
      </c>
      <c r="D278" s="147">
        <f t="shared" si="239"/>
        <v>0</v>
      </c>
      <c r="E278" s="2171">
        <f t="shared" si="239"/>
        <v>2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>
        <v>1</v>
      </c>
      <c r="AF278" s="1172"/>
      <c r="AG278" s="1173"/>
      <c r="AH278" s="1172"/>
      <c r="AI278" s="1173"/>
      <c r="AJ278" s="1172"/>
      <c r="AK278" s="1173">
        <v>1</v>
      </c>
      <c r="AL278" s="1188"/>
      <c r="AM278" s="1224"/>
      <c r="AN278" s="1193"/>
      <c r="AO278" s="1118"/>
      <c r="AP278" s="1224"/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140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>
        <v>0</v>
      </c>
      <c r="AT279" s="2029">
        <v>0</v>
      </c>
      <c r="AU279" s="2070"/>
      <c r="AV279" s="2193"/>
      <c r="AW279" s="2023">
        <v>0</v>
      </c>
      <c r="AX279" s="2029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868"/>
      <c r="B280" s="2198" t="s">
        <v>900</v>
      </c>
      <c r="C280" s="2181">
        <f t="shared" si="222"/>
        <v>4</v>
      </c>
      <c r="D280" s="797">
        <f t="shared" si="239"/>
        <v>3</v>
      </c>
      <c r="E280" s="1367">
        <f t="shared" si="239"/>
        <v>1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>
        <v>3</v>
      </c>
      <c r="AM280" s="36">
        <v>1</v>
      </c>
      <c r="AN280" s="1966"/>
      <c r="AO280" s="1432">
        <v>2</v>
      </c>
      <c r="AP280" s="1297">
        <v>2</v>
      </c>
      <c r="AQ280" s="40"/>
      <c r="AR280" s="5384"/>
      <c r="AS280" s="5222">
        <v>0</v>
      </c>
      <c r="AT280" s="1186">
        <v>0</v>
      </c>
      <c r="AU280" s="2074"/>
      <c r="AV280" s="1234"/>
      <c r="AW280" s="1432">
        <v>0</v>
      </c>
      <c r="AX280" s="118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142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>
        <v>0</v>
      </c>
      <c r="AT281" s="1953">
        <v>0</v>
      </c>
      <c r="AU281" s="2075"/>
      <c r="AV281" s="2234"/>
      <c r="AW281" s="1434">
        <v>0</v>
      </c>
      <c r="AX281" s="195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858" t="s">
        <v>902</v>
      </c>
      <c r="B282" s="7859"/>
      <c r="C282" s="2180">
        <f>SUM(D282+E282)</f>
        <v>1</v>
      </c>
      <c r="D282" s="855">
        <f>SUM(F282+H282+J282+L282+N282+P282+R282+T282+V282+X282+Z282+AB282+AD282+AF282+AH282+AJ282+AL282)</f>
        <v>1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>
        <v>1</v>
      </c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>
        <v>0</v>
      </c>
      <c r="AR282" s="5189">
        <v>0</v>
      </c>
      <c r="AS282" s="3503">
        <v>0</v>
      </c>
      <c r="AT282" s="2029">
        <v>0</v>
      </c>
      <c r="AU282" s="2023">
        <v>0</v>
      </c>
      <c r="AV282" s="2029">
        <v>0</v>
      </c>
      <c r="AW282" s="2023">
        <v>0</v>
      </c>
      <c r="AX282" s="2029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923" t="s">
        <v>903</v>
      </c>
      <c r="B283" s="7924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>
        <v>0</v>
      </c>
      <c r="AR283" s="1964">
        <v>0</v>
      </c>
      <c r="AS283" s="5222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852" t="s">
        <v>904</v>
      </c>
      <c r="B284" s="7853"/>
      <c r="C284" s="1283">
        <f t="shared" si="222"/>
        <v>1</v>
      </c>
      <c r="D284" s="2197">
        <f t="shared" si="239"/>
        <v>0</v>
      </c>
      <c r="E284" s="1975">
        <f t="shared" si="239"/>
        <v>1</v>
      </c>
      <c r="F284" s="1172"/>
      <c r="G284" s="1173"/>
      <c r="H284" s="1172"/>
      <c r="I284" s="1173"/>
      <c r="J284" s="1172"/>
      <c r="K284" s="1173"/>
      <c r="L284" s="1172"/>
      <c r="M284" s="1173">
        <v>1</v>
      </c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>
        <v>0</v>
      </c>
      <c r="AR284" s="3892">
        <v>0</v>
      </c>
      <c r="AS284" s="3789">
        <v>0</v>
      </c>
      <c r="AT284" s="1173">
        <v>0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852" t="s">
        <v>905</v>
      </c>
      <c r="B285" s="7853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>
        <v>0</v>
      </c>
      <c r="AR285" s="3892">
        <v>0</v>
      </c>
      <c r="AS285" s="3789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856" t="s">
        <v>906</v>
      </c>
      <c r="B286" s="7857"/>
      <c r="C286" s="1352">
        <f t="shared" si="222"/>
        <v>2</v>
      </c>
      <c r="D286" s="1353">
        <f t="shared" si="239"/>
        <v>0</v>
      </c>
      <c r="E286" s="1351">
        <f t="shared" si="239"/>
        <v>2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>
        <v>1</v>
      </c>
      <c r="P286" s="1172"/>
      <c r="Q286" s="1173"/>
      <c r="R286" s="1172"/>
      <c r="S286" s="1173">
        <v>1</v>
      </c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>
        <v>1</v>
      </c>
      <c r="AO286" s="1432">
        <v>1</v>
      </c>
      <c r="AP286" s="1297"/>
      <c r="AQ286" s="3895">
        <v>0</v>
      </c>
      <c r="AR286" s="3892">
        <v>0</v>
      </c>
      <c r="AS286" s="3789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140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868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868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868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142"/>
      <c r="B291" s="1240" t="s">
        <v>912</v>
      </c>
      <c r="C291" s="1352">
        <f t="shared" si="222"/>
        <v>1</v>
      </c>
      <c r="D291" s="1353">
        <f t="shared" si="239"/>
        <v>1</v>
      </c>
      <c r="E291" s="1351">
        <f t="shared" si="239"/>
        <v>0</v>
      </c>
      <c r="F291" s="1188"/>
      <c r="G291" s="1192"/>
      <c r="H291" s="1188">
        <v>1</v>
      </c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>
        <v>1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925" t="s">
        <v>913</v>
      </c>
      <c r="B292" s="792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>
        <v>0</v>
      </c>
      <c r="AR292" s="670">
        <v>0</v>
      </c>
      <c r="AS292" s="204">
        <v>0</v>
      </c>
      <c r="AT292" s="2057">
        <v>0</v>
      </c>
      <c r="AU292" s="204">
        <v>0</v>
      </c>
      <c r="AV292" s="2057">
        <v>0</v>
      </c>
      <c r="AW292" s="204">
        <v>0</v>
      </c>
      <c r="AX292" s="2057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850" t="s">
        <v>914</v>
      </c>
      <c r="B293" s="7851"/>
      <c r="C293" s="1352">
        <f>SUM(D293+E293)</f>
        <v>3</v>
      </c>
      <c r="D293" s="1353">
        <f>SUM(F293+H293+J293+L293+N293+P293+R293+T293+V293+X293+Z293+AB293+AD293+AF293+AH293+AJ293+AL293)</f>
        <v>1</v>
      </c>
      <c r="E293" s="1351">
        <f t="shared" ref="E293" si="244">SUM(G293+I293+K293+M293+O293+Q293+S293+U293+W293+Y293+AA293+AC293+AE293+AG293+AI293+AK293+AM293)</f>
        <v>2</v>
      </c>
      <c r="F293" s="1188"/>
      <c r="G293" s="1192"/>
      <c r="H293" s="1188"/>
      <c r="I293" s="1192">
        <v>2</v>
      </c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>
        <v>1</v>
      </c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>
        <v>1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929" t="s">
        <v>925</v>
      </c>
      <c r="B295" s="7197" t="s">
        <v>926</v>
      </c>
      <c r="C295" s="7123" t="s">
        <v>28</v>
      </c>
      <c r="D295" s="7124"/>
      <c r="E295" s="7125"/>
      <c r="F295" s="7933" t="s">
        <v>101</v>
      </c>
      <c r="G295" s="7934"/>
      <c r="H295" s="7934"/>
      <c r="I295" s="7934"/>
      <c r="J295" s="7934"/>
      <c r="K295" s="7934"/>
      <c r="L295" s="7934"/>
      <c r="M295" s="7934"/>
      <c r="N295" s="7934"/>
      <c r="O295" s="7934"/>
      <c r="P295" s="7934"/>
      <c r="Q295" s="7934"/>
      <c r="R295" s="7934"/>
      <c r="S295" s="7934"/>
      <c r="T295" s="7934"/>
      <c r="U295" s="7934"/>
      <c r="V295" s="7934"/>
      <c r="W295" s="7934"/>
      <c r="X295" s="7934"/>
      <c r="Y295" s="7934"/>
      <c r="Z295" s="7934"/>
      <c r="AA295" s="7934"/>
      <c r="AB295" s="7934"/>
      <c r="AC295" s="7934"/>
      <c r="AD295" s="7934"/>
      <c r="AE295" s="7934"/>
      <c r="AF295" s="7934"/>
      <c r="AG295" s="7934"/>
      <c r="AH295" s="7934"/>
      <c r="AI295" s="7934"/>
      <c r="AJ295" s="7934"/>
      <c r="AK295" s="7935"/>
      <c r="AL295" s="7819" t="s">
        <v>36</v>
      </c>
      <c r="AM295" s="7793" t="s">
        <v>37</v>
      </c>
      <c r="AN295" s="7844" t="s">
        <v>34</v>
      </c>
      <c r="AO295" s="7793" t="s">
        <v>35</v>
      </c>
    </row>
    <row r="296" spans="1:101" x14ac:dyDescent="0.25">
      <c r="A296" s="7930"/>
      <c r="B296" s="7932"/>
      <c r="C296" s="7126"/>
      <c r="D296" s="7881"/>
      <c r="E296" s="7787"/>
      <c r="F296" s="7905" t="s">
        <v>331</v>
      </c>
      <c r="G296" s="7905"/>
      <c r="H296" s="7905" t="s">
        <v>94</v>
      </c>
      <c r="I296" s="7905"/>
      <c r="J296" s="7905" t="s">
        <v>44</v>
      </c>
      <c r="K296" s="7905"/>
      <c r="L296" s="7817" t="s">
        <v>45</v>
      </c>
      <c r="M296" s="7871"/>
      <c r="N296" s="7205" t="s">
        <v>46</v>
      </c>
      <c r="O296" s="7205"/>
      <c r="P296" s="7205" t="s">
        <v>47</v>
      </c>
      <c r="Q296" s="7205"/>
      <c r="R296" s="7205" t="s">
        <v>48</v>
      </c>
      <c r="S296" s="7205"/>
      <c r="T296" s="7205" t="s">
        <v>49</v>
      </c>
      <c r="U296" s="7205"/>
      <c r="V296" s="7205" t="s">
        <v>50</v>
      </c>
      <c r="W296" s="7205"/>
      <c r="X296" s="7205" t="s">
        <v>51</v>
      </c>
      <c r="Y296" s="7205"/>
      <c r="Z296" s="7205" t="s">
        <v>52</v>
      </c>
      <c r="AA296" s="7205"/>
      <c r="AB296" s="7205" t="s">
        <v>53</v>
      </c>
      <c r="AC296" s="7205"/>
      <c r="AD296" s="7205" t="s">
        <v>54</v>
      </c>
      <c r="AE296" s="7205"/>
      <c r="AF296" s="7205" t="s">
        <v>55</v>
      </c>
      <c r="AG296" s="7205"/>
      <c r="AH296" s="7205" t="s">
        <v>56</v>
      </c>
      <c r="AI296" s="7205"/>
      <c r="AJ296" s="7205" t="s">
        <v>57</v>
      </c>
      <c r="AK296" s="7216"/>
      <c r="AL296" s="7210"/>
      <c r="AM296" s="7794"/>
      <c r="AN296" s="7791"/>
      <c r="AO296" s="7794"/>
    </row>
    <row r="297" spans="1:101" ht="35.25" customHeight="1" x14ac:dyDescent="0.25">
      <c r="A297" s="7931"/>
      <c r="B297" s="7198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820"/>
      <c r="AM297" s="7795"/>
      <c r="AN297" s="7845"/>
      <c r="AO297" s="7795"/>
    </row>
    <row r="298" spans="1:101" ht="15" customHeight="1" x14ac:dyDescent="0.25">
      <c r="A298" s="7185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18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185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18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123" t="s">
        <v>930</v>
      </c>
      <c r="B303" s="7125"/>
      <c r="C303" s="7905" t="s">
        <v>193</v>
      </c>
      <c r="D303" s="7905"/>
      <c r="E303" s="7905"/>
      <c r="F303" s="7817" t="s">
        <v>101</v>
      </c>
      <c r="G303" s="7818"/>
      <c r="H303" s="7818"/>
      <c r="I303" s="7818"/>
      <c r="J303" s="7818"/>
      <c r="K303" s="7818"/>
      <c r="L303" s="7818"/>
      <c r="M303" s="7818"/>
      <c r="N303" s="7818"/>
      <c r="O303" s="7818"/>
      <c r="P303" s="7818"/>
      <c r="Q303" s="7818"/>
      <c r="R303" s="7818"/>
      <c r="S303" s="7818"/>
      <c r="T303" s="7818"/>
      <c r="U303" s="7818"/>
      <c r="V303" s="7818"/>
      <c r="W303" s="7818"/>
      <c r="X303" s="7818"/>
      <c r="Y303" s="7818"/>
      <c r="Z303" s="7818"/>
      <c r="AA303" s="7818"/>
      <c r="AB303" s="7818"/>
      <c r="AC303" s="7818"/>
      <c r="AD303" s="7818"/>
      <c r="AE303" s="7818"/>
      <c r="AF303" s="7818"/>
      <c r="AG303" s="7818"/>
      <c r="AH303" s="7818"/>
      <c r="AI303" s="7818"/>
      <c r="AJ303" s="7818"/>
      <c r="AK303" s="7818"/>
      <c r="AL303" s="7818"/>
      <c r="AM303" s="7137"/>
      <c r="AN303" s="7800" t="s">
        <v>917</v>
      </c>
      <c r="AO303" s="7800"/>
      <c r="AP303" s="7135"/>
      <c r="AQ303" s="7123" t="s">
        <v>462</v>
      </c>
      <c r="AR303" s="7125"/>
      <c r="AS303" s="7793" t="s">
        <v>36</v>
      </c>
      <c r="AT303" s="7872" t="s">
        <v>37</v>
      </c>
      <c r="AU303" s="7231" t="s">
        <v>34</v>
      </c>
      <c r="AV303" s="7125" t="s">
        <v>35</v>
      </c>
    </row>
    <row r="304" spans="1:101" x14ac:dyDescent="0.25">
      <c r="A304" s="7816"/>
      <c r="B304" s="7158"/>
      <c r="C304" s="7905"/>
      <c r="D304" s="7905"/>
      <c r="E304" s="7905"/>
      <c r="F304" s="7905" t="s">
        <v>348</v>
      </c>
      <c r="G304" s="7905"/>
      <c r="H304" s="7905" t="s">
        <v>331</v>
      </c>
      <c r="I304" s="7905"/>
      <c r="J304" s="7905" t="s">
        <v>94</v>
      </c>
      <c r="K304" s="7905"/>
      <c r="L304" s="7905" t="s">
        <v>44</v>
      </c>
      <c r="M304" s="7905"/>
      <c r="N304" s="7817" t="s">
        <v>45</v>
      </c>
      <c r="O304" s="7871"/>
      <c r="P304" s="7205" t="s">
        <v>46</v>
      </c>
      <c r="Q304" s="7205"/>
      <c r="R304" s="7205" t="s">
        <v>47</v>
      </c>
      <c r="S304" s="7205"/>
      <c r="T304" s="7205" t="s">
        <v>48</v>
      </c>
      <c r="U304" s="7205"/>
      <c r="V304" s="7205" t="s">
        <v>49</v>
      </c>
      <c r="W304" s="7205"/>
      <c r="X304" s="7205" t="s">
        <v>50</v>
      </c>
      <c r="Y304" s="7205"/>
      <c r="Z304" s="7205" t="s">
        <v>51</v>
      </c>
      <c r="AA304" s="7205"/>
      <c r="AB304" s="7205" t="s">
        <v>52</v>
      </c>
      <c r="AC304" s="7205"/>
      <c r="AD304" s="7205" t="s">
        <v>53</v>
      </c>
      <c r="AE304" s="7205"/>
      <c r="AF304" s="7205" t="s">
        <v>54</v>
      </c>
      <c r="AG304" s="7205"/>
      <c r="AH304" s="7205" t="s">
        <v>55</v>
      </c>
      <c r="AI304" s="7205"/>
      <c r="AJ304" s="7205" t="s">
        <v>56</v>
      </c>
      <c r="AK304" s="7205"/>
      <c r="AL304" s="7205" t="s">
        <v>57</v>
      </c>
      <c r="AM304" s="7216"/>
      <c r="AN304" s="7231" t="s">
        <v>931</v>
      </c>
      <c r="AO304" s="7231" t="s">
        <v>932</v>
      </c>
      <c r="AP304" s="7125" t="s">
        <v>933</v>
      </c>
      <c r="AQ304" s="7126"/>
      <c r="AR304" s="7787"/>
      <c r="AS304" s="7794"/>
      <c r="AT304" s="7873"/>
      <c r="AU304" s="7232"/>
      <c r="AV304" s="7158"/>
    </row>
    <row r="305" spans="1:99" ht="39.75" customHeight="1" x14ac:dyDescent="0.25">
      <c r="A305" s="7126"/>
      <c r="B305" s="7787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86"/>
      <c r="AO305" s="7786"/>
      <c r="AP305" s="7787"/>
      <c r="AQ305" s="2010" t="s">
        <v>467</v>
      </c>
      <c r="AR305" s="1921" t="s">
        <v>468</v>
      </c>
      <c r="AS305" s="7795"/>
      <c r="AT305" s="7874"/>
      <c r="AU305" s="7786"/>
      <c r="AV305" s="7787"/>
    </row>
    <row r="306" spans="1:99" s="5" customFormat="1" ht="18" customHeight="1" x14ac:dyDescent="0.2">
      <c r="A306" s="7799" t="s">
        <v>934</v>
      </c>
      <c r="B306" s="7135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936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936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936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936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936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936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936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936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937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938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936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936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936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936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936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936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936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937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123" t="s">
        <v>289</v>
      </c>
      <c r="B326" s="7125"/>
      <c r="C326" s="7159" t="s">
        <v>193</v>
      </c>
      <c r="D326" s="7223"/>
      <c r="E326" s="7160"/>
      <c r="F326" s="7817" t="s">
        <v>101</v>
      </c>
      <c r="G326" s="7818"/>
      <c r="H326" s="7818"/>
      <c r="I326" s="7818"/>
      <c r="J326" s="7818"/>
      <c r="K326" s="7818"/>
      <c r="L326" s="7818"/>
      <c r="M326" s="7818"/>
      <c r="N326" s="7818"/>
      <c r="O326" s="7818"/>
      <c r="P326" s="7818"/>
      <c r="Q326" s="7818"/>
      <c r="R326" s="7818"/>
      <c r="S326" s="7818"/>
      <c r="T326" s="7818"/>
      <c r="U326" s="7818"/>
      <c r="V326" s="7818"/>
      <c r="W326" s="7818"/>
      <c r="X326" s="7818"/>
      <c r="Y326" s="7818"/>
      <c r="Z326" s="7818"/>
      <c r="AA326" s="7818"/>
      <c r="AB326" s="7818"/>
      <c r="AC326" s="7818"/>
      <c r="AD326" s="7818"/>
      <c r="AE326" s="7818"/>
      <c r="AF326" s="7818"/>
      <c r="AG326" s="7818"/>
      <c r="AH326" s="7818"/>
      <c r="AI326" s="7818"/>
      <c r="AJ326" s="7818"/>
      <c r="AK326" s="7818"/>
      <c r="AL326" s="7818"/>
      <c r="AM326" s="7818"/>
      <c r="AN326" s="7818"/>
      <c r="AO326" s="7818"/>
      <c r="AP326" s="7818"/>
      <c r="AQ326" s="7137"/>
      <c r="AR326" s="7124" t="s">
        <v>462</v>
      </c>
      <c r="AS326" s="7125"/>
      <c r="AT326" s="7793" t="s">
        <v>36</v>
      </c>
      <c r="AU326" s="7872" t="s">
        <v>37</v>
      </c>
      <c r="AV326" s="7231" t="s">
        <v>34</v>
      </c>
      <c r="AW326" s="7125" t="s">
        <v>35</v>
      </c>
    </row>
    <row r="327" spans="1:99" x14ac:dyDescent="0.25">
      <c r="A327" s="7816"/>
      <c r="B327" s="7158"/>
      <c r="C327" s="7869"/>
      <c r="D327" s="7942"/>
      <c r="E327" s="7870"/>
      <c r="F327" s="7799" t="s">
        <v>946</v>
      </c>
      <c r="G327" s="7800"/>
      <c r="H327" s="7799" t="s">
        <v>947</v>
      </c>
      <c r="I327" s="7800"/>
      <c r="J327" s="7799" t="s">
        <v>948</v>
      </c>
      <c r="K327" s="7800"/>
      <c r="L327" s="7799" t="s">
        <v>949</v>
      </c>
      <c r="M327" s="7800"/>
      <c r="N327" s="7799" t="s">
        <v>331</v>
      </c>
      <c r="O327" s="7800"/>
      <c r="P327" s="7799" t="s">
        <v>94</v>
      </c>
      <c r="Q327" s="7800"/>
      <c r="R327" s="7799" t="s">
        <v>44</v>
      </c>
      <c r="S327" s="7800"/>
      <c r="T327" s="7799" t="s">
        <v>45</v>
      </c>
      <c r="U327" s="7800"/>
      <c r="V327" s="7799" t="s">
        <v>46</v>
      </c>
      <c r="W327" s="7135"/>
      <c r="X327" s="7799" t="s">
        <v>47</v>
      </c>
      <c r="Y327" s="7135"/>
      <c r="Z327" s="7799" t="s">
        <v>48</v>
      </c>
      <c r="AA327" s="7135"/>
      <c r="AB327" s="7799" t="s">
        <v>49</v>
      </c>
      <c r="AC327" s="7135"/>
      <c r="AD327" s="7799" t="s">
        <v>50</v>
      </c>
      <c r="AE327" s="7135"/>
      <c r="AF327" s="7799" t="s">
        <v>51</v>
      </c>
      <c r="AG327" s="7135"/>
      <c r="AH327" s="7799" t="s">
        <v>52</v>
      </c>
      <c r="AI327" s="7135"/>
      <c r="AJ327" s="7799" t="s">
        <v>53</v>
      </c>
      <c r="AK327" s="7135"/>
      <c r="AL327" s="7799" t="s">
        <v>54</v>
      </c>
      <c r="AM327" s="7135"/>
      <c r="AN327" s="7799" t="s">
        <v>55</v>
      </c>
      <c r="AO327" s="7135"/>
      <c r="AP327" s="7799" t="s">
        <v>950</v>
      </c>
      <c r="AQ327" s="7131"/>
      <c r="AR327" s="7881"/>
      <c r="AS327" s="7787"/>
      <c r="AT327" s="7794"/>
      <c r="AU327" s="7873"/>
      <c r="AV327" s="7232"/>
      <c r="AW327" s="7158"/>
    </row>
    <row r="328" spans="1:99" ht="39" customHeight="1" x14ac:dyDescent="0.25">
      <c r="A328" s="7126"/>
      <c r="B328" s="7787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95"/>
      <c r="AU328" s="7874"/>
      <c r="AV328" s="7786"/>
      <c r="AW328" s="7787"/>
    </row>
    <row r="329" spans="1:99" x14ac:dyDescent="0.25">
      <c r="A329" s="7140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142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939" t="s">
        <v>952</v>
      </c>
      <c r="B331" s="7940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941" t="s">
        <v>953</v>
      </c>
      <c r="B332" s="7941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925" t="s">
        <v>954</v>
      </c>
      <c r="B333" s="792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943" t="s">
        <v>955</v>
      </c>
      <c r="B334" s="7944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868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868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868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868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142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123" t="s">
        <v>289</v>
      </c>
      <c r="B341" s="7125"/>
      <c r="C341" s="7905" t="s">
        <v>193</v>
      </c>
      <c r="D341" s="7905"/>
      <c r="E341" s="7905"/>
      <c r="F341" s="7817" t="s">
        <v>101</v>
      </c>
      <c r="G341" s="7818"/>
      <c r="H341" s="7818"/>
      <c r="I341" s="7818"/>
      <c r="J341" s="7818"/>
      <c r="K341" s="7818"/>
      <c r="L341" s="7818"/>
      <c r="M341" s="7818"/>
      <c r="N341" s="7818"/>
      <c r="O341" s="7818"/>
      <c r="P341" s="7818"/>
      <c r="Q341" s="7818"/>
      <c r="R341" s="7818"/>
      <c r="S341" s="7818"/>
      <c r="T341" s="7818"/>
      <c r="U341" s="7818"/>
      <c r="V341" s="7818"/>
      <c r="W341" s="7818"/>
      <c r="X341" s="7818"/>
      <c r="Y341" s="7818"/>
      <c r="Z341" s="7818"/>
      <c r="AA341" s="7818"/>
      <c r="AB341" s="7818"/>
      <c r="AC341" s="7818"/>
      <c r="AD341" s="7818"/>
      <c r="AE341" s="7818"/>
      <c r="AF341" s="7818"/>
      <c r="AG341" s="7137"/>
      <c r="AH341" s="7124" t="s">
        <v>462</v>
      </c>
      <c r="AI341" s="7125"/>
      <c r="AJ341" s="7945" t="s">
        <v>36</v>
      </c>
      <c r="AK341" s="7793" t="s">
        <v>37</v>
      </c>
    </row>
    <row r="342" spans="1:99" x14ac:dyDescent="0.25">
      <c r="A342" s="7816"/>
      <c r="B342" s="7158"/>
      <c r="C342" s="7905"/>
      <c r="D342" s="7905"/>
      <c r="E342" s="7905"/>
      <c r="F342" s="7905" t="s">
        <v>44</v>
      </c>
      <c r="G342" s="7905"/>
      <c r="H342" s="7817" t="s">
        <v>45</v>
      </c>
      <c r="I342" s="7871"/>
      <c r="J342" s="7205" t="s">
        <v>46</v>
      </c>
      <c r="K342" s="7205"/>
      <c r="L342" s="7205" t="s">
        <v>47</v>
      </c>
      <c r="M342" s="7205"/>
      <c r="N342" s="7205" t="s">
        <v>48</v>
      </c>
      <c r="O342" s="7205"/>
      <c r="P342" s="7205" t="s">
        <v>49</v>
      </c>
      <c r="Q342" s="7205"/>
      <c r="R342" s="7205" t="s">
        <v>50</v>
      </c>
      <c r="S342" s="7205"/>
      <c r="T342" s="7205" t="s">
        <v>51</v>
      </c>
      <c r="U342" s="7205"/>
      <c r="V342" s="7205" t="s">
        <v>52</v>
      </c>
      <c r="W342" s="7205"/>
      <c r="X342" s="7205" t="s">
        <v>53</v>
      </c>
      <c r="Y342" s="7205"/>
      <c r="Z342" s="7205" t="s">
        <v>54</v>
      </c>
      <c r="AA342" s="7205"/>
      <c r="AB342" s="7205" t="s">
        <v>55</v>
      </c>
      <c r="AC342" s="7205"/>
      <c r="AD342" s="7205" t="s">
        <v>56</v>
      </c>
      <c r="AE342" s="7205"/>
      <c r="AF342" s="7205" t="s">
        <v>57</v>
      </c>
      <c r="AG342" s="7216"/>
      <c r="AH342" s="7881"/>
      <c r="AI342" s="7787"/>
      <c r="AJ342" s="7821"/>
      <c r="AK342" s="7794"/>
    </row>
    <row r="343" spans="1:99" x14ac:dyDescent="0.25">
      <c r="A343" s="7126"/>
      <c r="B343" s="7787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946"/>
      <c r="AK343" s="7795"/>
    </row>
    <row r="344" spans="1:99" x14ac:dyDescent="0.25">
      <c r="A344" s="7827" t="s">
        <v>951</v>
      </c>
      <c r="B344" s="7827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827" t="s">
        <v>953</v>
      </c>
      <c r="B345" s="7827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827" t="s">
        <v>962</v>
      </c>
      <c r="B346" s="7827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161" t="s">
        <v>220</v>
      </c>
      <c r="B348" s="7953" t="s">
        <v>459</v>
      </c>
      <c r="C348" s="7954"/>
      <c r="D348" s="7955"/>
      <c r="E348" s="7956" t="s">
        <v>101</v>
      </c>
      <c r="F348" s="7957"/>
      <c r="G348" s="7957"/>
      <c r="H348" s="7957"/>
      <c r="I348" s="7957"/>
      <c r="J348" s="7957"/>
      <c r="K348" s="7957"/>
      <c r="L348" s="7957"/>
      <c r="M348" s="7957"/>
      <c r="N348" s="108"/>
      <c r="O348" s="7961" t="s">
        <v>964</v>
      </c>
      <c r="P348" s="7950" t="s">
        <v>965</v>
      </c>
      <c r="Q348" s="7958" t="s">
        <v>966</v>
      </c>
      <c r="R348" s="7961" t="s">
        <v>36</v>
      </c>
      <c r="S348" s="7125" t="s">
        <v>37</v>
      </c>
      <c r="T348" s="7159" t="s">
        <v>462</v>
      </c>
      <c r="U348" s="7160"/>
    </row>
    <row r="349" spans="1:99" x14ac:dyDescent="0.25">
      <c r="A349" s="7794"/>
      <c r="B349" s="7126"/>
      <c r="C349" s="7881"/>
      <c r="D349" s="7787"/>
      <c r="E349" s="7799" t="s">
        <v>348</v>
      </c>
      <c r="F349" s="7135"/>
      <c r="G349" s="7799" t="s">
        <v>331</v>
      </c>
      <c r="H349" s="7135"/>
      <c r="I349" s="7799" t="s">
        <v>94</v>
      </c>
      <c r="J349" s="7135"/>
      <c r="K349" s="7799" t="s">
        <v>44</v>
      </c>
      <c r="L349" s="7135"/>
      <c r="M349" s="7799" t="s">
        <v>45</v>
      </c>
      <c r="N349" s="7800"/>
      <c r="O349" s="7962"/>
      <c r="P349" s="7951"/>
      <c r="Q349" s="7959"/>
      <c r="R349" s="7962"/>
      <c r="S349" s="7158"/>
      <c r="T349" s="7869"/>
      <c r="U349" s="7870"/>
    </row>
    <row r="350" spans="1:99" ht="28.5" customHeight="1" x14ac:dyDescent="0.25">
      <c r="A350" s="7162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963"/>
      <c r="P350" s="7952"/>
      <c r="Q350" s="7960"/>
      <c r="R350" s="7963"/>
      <c r="S350" s="7787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161" t="s">
        <v>220</v>
      </c>
      <c r="B354" s="7161" t="s">
        <v>458</v>
      </c>
      <c r="C354" s="7205" t="s">
        <v>459</v>
      </c>
      <c r="D354" s="7205"/>
      <c r="E354" s="7205"/>
      <c r="F354" s="7799" t="s">
        <v>101</v>
      </c>
      <c r="G354" s="7800"/>
      <c r="H354" s="7800"/>
      <c r="I354" s="7800"/>
      <c r="J354" s="7800"/>
      <c r="K354" s="7800"/>
      <c r="L354" s="7800"/>
      <c r="M354" s="7800"/>
      <c r="N354" s="7800"/>
      <c r="O354" s="7800"/>
      <c r="P354" s="7800"/>
      <c r="Q354" s="7800"/>
      <c r="R354" s="7800"/>
      <c r="S354" s="7800"/>
      <c r="T354" s="7800"/>
      <c r="U354" s="7800"/>
      <c r="V354" s="7800"/>
      <c r="W354" s="7800"/>
      <c r="X354" s="7800"/>
      <c r="Y354" s="7800"/>
      <c r="Z354" s="7800"/>
      <c r="AA354" s="7800"/>
      <c r="AB354" s="7800"/>
      <c r="AC354" s="7800"/>
      <c r="AD354" s="7800"/>
      <c r="AE354" s="7800"/>
      <c r="AF354" s="7800"/>
      <c r="AG354" s="7131"/>
      <c r="AH354" s="7819" t="s">
        <v>36</v>
      </c>
      <c r="AI354" s="7840" t="s">
        <v>37</v>
      </c>
      <c r="AJ354" s="7800" t="s">
        <v>968</v>
      </c>
      <c r="AK354" s="7800"/>
      <c r="AL354" s="7135"/>
      <c r="AM354" s="7161" t="s">
        <v>969</v>
      </c>
    </row>
    <row r="355" spans="1:94" x14ac:dyDescent="0.25">
      <c r="A355" s="7794"/>
      <c r="B355" s="7794"/>
      <c r="C355" s="7205"/>
      <c r="D355" s="7205"/>
      <c r="E355" s="7205"/>
      <c r="F355" s="7799" t="s">
        <v>44</v>
      </c>
      <c r="G355" s="7135"/>
      <c r="H355" s="7799" t="s">
        <v>45</v>
      </c>
      <c r="I355" s="7135"/>
      <c r="J355" s="7799" t="s">
        <v>46</v>
      </c>
      <c r="K355" s="7135"/>
      <c r="L355" s="7799" t="s">
        <v>47</v>
      </c>
      <c r="M355" s="7135"/>
      <c r="N355" s="7799" t="s">
        <v>48</v>
      </c>
      <c r="O355" s="7135"/>
      <c r="P355" s="7799" t="s">
        <v>49</v>
      </c>
      <c r="Q355" s="7135"/>
      <c r="R355" s="7799" t="s">
        <v>50</v>
      </c>
      <c r="S355" s="7135"/>
      <c r="T355" s="7799" t="s">
        <v>51</v>
      </c>
      <c r="U355" s="7135"/>
      <c r="V355" s="7799" t="s">
        <v>52</v>
      </c>
      <c r="W355" s="7135"/>
      <c r="X355" s="7799" t="s">
        <v>53</v>
      </c>
      <c r="Y355" s="7135"/>
      <c r="Z355" s="7799" t="s">
        <v>54</v>
      </c>
      <c r="AA355" s="7135"/>
      <c r="AB355" s="7799" t="s">
        <v>55</v>
      </c>
      <c r="AC355" s="7135"/>
      <c r="AD355" s="7799" t="s">
        <v>56</v>
      </c>
      <c r="AE355" s="7135"/>
      <c r="AF355" s="7799" t="s">
        <v>57</v>
      </c>
      <c r="AG355" s="7131"/>
      <c r="AH355" s="7210"/>
      <c r="AI355" s="7221"/>
      <c r="AJ355" s="7231" t="s">
        <v>970</v>
      </c>
      <c r="AK355" s="7839" t="s">
        <v>971</v>
      </c>
      <c r="AL355" s="7243" t="s">
        <v>972</v>
      </c>
      <c r="AM355" s="7794"/>
    </row>
    <row r="356" spans="1:94" ht="27" customHeight="1" x14ac:dyDescent="0.25">
      <c r="A356" s="7162"/>
      <c r="B356" s="7162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820"/>
      <c r="AI356" s="7841"/>
      <c r="AJ356" s="7786"/>
      <c r="AK356" s="7148"/>
      <c r="AL356" s="7244"/>
      <c r="AM356" s="7162"/>
    </row>
    <row r="357" spans="1:94" x14ac:dyDescent="0.25">
      <c r="A357" s="7140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868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142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140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868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142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947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948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948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949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796" t="s">
        <v>984</v>
      </c>
      <c r="B368" s="7123" t="s">
        <v>77</v>
      </c>
      <c r="C368" s="7124"/>
      <c r="D368" s="7125"/>
      <c r="E368" s="7817" t="s">
        <v>101</v>
      </c>
      <c r="F368" s="7818"/>
      <c r="G368" s="7818"/>
      <c r="H368" s="7818"/>
      <c r="I368" s="7818"/>
      <c r="J368" s="7818"/>
      <c r="K368" s="7818"/>
      <c r="L368" s="7818"/>
      <c r="M368" s="7818"/>
      <c r="N368" s="7818"/>
      <c r="O368" s="7818"/>
      <c r="P368" s="7818"/>
      <c r="Q368" s="7818"/>
      <c r="R368" s="7818"/>
      <c r="S368" s="7818"/>
      <c r="T368" s="7818"/>
      <c r="U368" s="7818"/>
      <c r="V368" s="7818"/>
      <c r="W368" s="7818"/>
      <c r="X368" s="7818"/>
      <c r="Y368" s="7818"/>
      <c r="Z368" s="7818"/>
      <c r="AA368" s="7818"/>
      <c r="AB368" s="7818"/>
      <c r="AC368" s="7818"/>
      <c r="AD368" s="7818"/>
      <c r="AE368" s="7818"/>
      <c r="AF368" s="7818"/>
      <c r="AG368" s="7818"/>
      <c r="AH368" s="7818"/>
      <c r="AI368" s="7818"/>
      <c r="AJ368" s="7818"/>
      <c r="AK368" s="7818"/>
      <c r="AL368" s="7137"/>
      <c r="AM368" s="7805" t="s">
        <v>985</v>
      </c>
      <c r="AN368" s="7805"/>
      <c r="AO368" s="7805"/>
      <c r="AP368" s="7806"/>
      <c r="AQ368" s="7220" t="s">
        <v>986</v>
      </c>
      <c r="AR368" s="7178" t="s">
        <v>36</v>
      </c>
      <c r="AS368" s="7125" t="s">
        <v>37</v>
      </c>
    </row>
    <row r="369" spans="1:94" x14ac:dyDescent="0.25">
      <c r="A369" s="7797"/>
      <c r="B369" s="7816"/>
      <c r="C369" s="7791"/>
      <c r="D369" s="7158"/>
      <c r="E369" s="7799" t="s">
        <v>348</v>
      </c>
      <c r="F369" s="7802"/>
      <c r="G369" s="7799" t="s">
        <v>331</v>
      </c>
      <c r="H369" s="7802"/>
      <c r="I369" s="7799" t="s">
        <v>94</v>
      </c>
      <c r="J369" s="7802"/>
      <c r="K369" s="7799" t="s">
        <v>44</v>
      </c>
      <c r="L369" s="7802"/>
      <c r="M369" s="7799" t="s">
        <v>45</v>
      </c>
      <c r="N369" s="7802"/>
      <c r="O369" s="7799" t="s">
        <v>987</v>
      </c>
      <c r="P369" s="7802"/>
      <c r="Q369" s="7799" t="s">
        <v>640</v>
      </c>
      <c r="R369" s="7802"/>
      <c r="S369" s="7799" t="s">
        <v>48</v>
      </c>
      <c r="T369" s="7802"/>
      <c r="U369" s="7799" t="s">
        <v>49</v>
      </c>
      <c r="V369" s="7802"/>
      <c r="W369" s="7799" t="s">
        <v>988</v>
      </c>
      <c r="X369" s="7802"/>
      <c r="Y369" s="7799" t="s">
        <v>51</v>
      </c>
      <c r="Z369" s="7802"/>
      <c r="AA369" s="7799" t="s">
        <v>52</v>
      </c>
      <c r="AB369" s="7802"/>
      <c r="AC369" s="7799" t="s">
        <v>53</v>
      </c>
      <c r="AD369" s="7802"/>
      <c r="AE369" s="7799" t="s">
        <v>54</v>
      </c>
      <c r="AF369" s="7802"/>
      <c r="AG369" s="7799" t="s">
        <v>55</v>
      </c>
      <c r="AH369" s="7802"/>
      <c r="AI369" s="7799" t="s">
        <v>56</v>
      </c>
      <c r="AJ369" s="7802"/>
      <c r="AK369" s="7817" t="s">
        <v>481</v>
      </c>
      <c r="AL369" s="7137"/>
      <c r="AM369" s="7808" t="s">
        <v>989</v>
      </c>
      <c r="AN369" s="7810" t="s">
        <v>990</v>
      </c>
      <c r="AO369" s="7812" t="s">
        <v>991</v>
      </c>
      <c r="AP369" s="7813" t="s">
        <v>992</v>
      </c>
      <c r="AQ369" s="7221"/>
      <c r="AR369" s="7180"/>
      <c r="AS369" s="7158"/>
    </row>
    <row r="370" spans="1:94" x14ac:dyDescent="0.25">
      <c r="A370" s="779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809"/>
      <c r="AN370" s="7811"/>
      <c r="AO370" s="7811"/>
      <c r="AP370" s="7814"/>
      <c r="AQ370" s="7807"/>
      <c r="AR370" s="7179"/>
      <c r="AS370" s="7787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788" t="s">
        <v>1011</v>
      </c>
      <c r="B390" s="7789"/>
      <c r="C390" s="7789"/>
      <c r="D390" s="7789"/>
      <c r="E390" s="7789"/>
      <c r="F390" s="7789"/>
      <c r="G390" s="7789"/>
      <c r="H390" s="7789"/>
      <c r="I390" s="7789"/>
      <c r="J390" s="7789"/>
      <c r="K390" s="7789"/>
      <c r="L390" s="7789"/>
    </row>
    <row r="391" spans="1:94" x14ac:dyDescent="0.25">
      <c r="A391" s="7796" t="s">
        <v>984</v>
      </c>
      <c r="B391" s="7161" t="s">
        <v>77</v>
      </c>
      <c r="C391" s="7799" t="s">
        <v>29</v>
      </c>
      <c r="D391" s="7800"/>
      <c r="E391" s="7800"/>
      <c r="F391" s="7800"/>
      <c r="G391" s="7800"/>
      <c r="H391" s="7131"/>
      <c r="I391" s="7801" t="s">
        <v>1012</v>
      </c>
      <c r="J391" s="7131"/>
      <c r="K391" s="7231" t="s">
        <v>34</v>
      </c>
      <c r="L391" s="7124" t="s">
        <v>35</v>
      </c>
      <c r="M391" s="7773" t="s">
        <v>1013</v>
      </c>
      <c r="N391" s="7774"/>
      <c r="O391" s="7774"/>
      <c r="P391" s="7774"/>
      <c r="Q391" s="7774"/>
      <c r="R391" s="7775"/>
      <c r="S391" s="7776" t="s">
        <v>1014</v>
      </c>
      <c r="T391" s="7776"/>
      <c r="U391" s="7777"/>
    </row>
    <row r="392" spans="1:94" x14ac:dyDescent="0.25">
      <c r="A392" s="7797"/>
      <c r="B392" s="7794"/>
      <c r="C392" s="7799" t="s">
        <v>1015</v>
      </c>
      <c r="D392" s="7800"/>
      <c r="E392" s="7802"/>
      <c r="F392" s="7799" t="s">
        <v>1016</v>
      </c>
      <c r="G392" s="7800"/>
      <c r="H392" s="7131"/>
      <c r="I392" s="7178" t="s">
        <v>1017</v>
      </c>
      <c r="J392" s="7240" t="s">
        <v>1018</v>
      </c>
      <c r="K392" s="7232"/>
      <c r="L392" s="7158"/>
      <c r="M392" s="7778" t="s">
        <v>1019</v>
      </c>
      <c r="N392" s="7780" t="s">
        <v>1020</v>
      </c>
      <c r="O392" s="7780" t="s">
        <v>1021</v>
      </c>
      <c r="P392" s="7782" t="s">
        <v>1022</v>
      </c>
      <c r="Q392" s="7783" t="s">
        <v>1023</v>
      </c>
      <c r="R392" s="7785" t="s">
        <v>1024</v>
      </c>
      <c r="S392" s="7232" t="s">
        <v>1025</v>
      </c>
      <c r="T392" s="7232" t="s">
        <v>1026</v>
      </c>
      <c r="U392" s="7158" t="s">
        <v>1027</v>
      </c>
    </row>
    <row r="393" spans="1:94" ht="53.25" customHeight="1" x14ac:dyDescent="0.25">
      <c r="A393" s="7798"/>
      <c r="B393" s="7162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179"/>
      <c r="J393" s="7803"/>
      <c r="K393" s="7786"/>
      <c r="L393" s="7787"/>
      <c r="M393" s="7779"/>
      <c r="N393" s="7781"/>
      <c r="O393" s="7781"/>
      <c r="P393" s="7244"/>
      <c r="Q393" s="7784"/>
      <c r="R393" s="7784"/>
      <c r="S393" s="7786"/>
      <c r="T393" s="7786"/>
      <c r="U393" s="7787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796" t="s">
        <v>1039</v>
      </c>
      <c r="B406" s="7161" t="s">
        <v>77</v>
      </c>
      <c r="C406" s="7799" t="s">
        <v>29</v>
      </c>
      <c r="D406" s="7131"/>
      <c r="E406" s="7790" t="s">
        <v>498</v>
      </c>
      <c r="F406" s="7793" t="s">
        <v>35</v>
      </c>
    </row>
    <row r="407" spans="1:96" ht="24.95" customHeight="1" x14ac:dyDescent="0.25">
      <c r="A407" s="7797"/>
      <c r="B407" s="7794"/>
      <c r="C407" s="7226" t="s">
        <v>1015</v>
      </c>
      <c r="D407" s="7240" t="s">
        <v>1016</v>
      </c>
      <c r="E407" s="7791"/>
      <c r="F407" s="7794"/>
    </row>
    <row r="408" spans="1:96" ht="31.5" customHeight="1" x14ac:dyDescent="0.25">
      <c r="A408" s="7797"/>
      <c r="B408" s="7162"/>
      <c r="C408" s="7804"/>
      <c r="D408" s="7803"/>
      <c r="E408" s="7792"/>
      <c r="F408" s="7795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354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zoomScale="80" zoomScaleNormal="80" workbookViewId="0">
      <selection activeCell="E23" sqref="E2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 ()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119" t="s">
        <v>1043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U6" s="7119"/>
      <c r="V6" s="7119"/>
      <c r="W6" s="7119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120" t="s">
        <v>220</v>
      </c>
      <c r="B9" s="7120" t="s">
        <v>27</v>
      </c>
      <c r="C9" s="7123" t="s">
        <v>459</v>
      </c>
      <c r="D9" s="7124"/>
      <c r="E9" s="7125"/>
      <c r="F9" s="7129" t="s">
        <v>101</v>
      </c>
      <c r="G9" s="7130"/>
      <c r="H9" s="7130"/>
      <c r="I9" s="7130"/>
      <c r="J9" s="7130"/>
      <c r="K9" s="7130"/>
      <c r="L9" s="7130"/>
      <c r="M9" s="7130"/>
      <c r="N9" s="7130"/>
      <c r="O9" s="7130"/>
      <c r="P9" s="7130"/>
      <c r="Q9" s="7130"/>
      <c r="R9" s="7130"/>
      <c r="S9" s="7130"/>
      <c r="T9" s="7130"/>
      <c r="U9" s="7130"/>
      <c r="V9" s="7130"/>
      <c r="W9" s="7130"/>
      <c r="X9" s="7130"/>
      <c r="Y9" s="7130"/>
      <c r="Z9" s="7130"/>
      <c r="AA9" s="7130"/>
      <c r="AB9" s="7130"/>
      <c r="AC9" s="7130"/>
      <c r="AD9" s="7130"/>
      <c r="AE9" s="7130"/>
      <c r="AF9" s="7130"/>
      <c r="AG9" s="7130"/>
      <c r="AH9" s="7130"/>
      <c r="AI9" s="7130"/>
      <c r="AJ9" s="7130"/>
      <c r="AK9" s="7130"/>
      <c r="AL9" s="7130"/>
      <c r="AM9" s="7131"/>
      <c r="AN9" s="7132" t="s">
        <v>609</v>
      </c>
      <c r="AO9" s="7146" t="s">
        <v>34</v>
      </c>
      <c r="AP9" s="7149" t="s">
        <v>35</v>
      </c>
      <c r="AQ9" s="7152" t="s">
        <v>36</v>
      </c>
      <c r="AR9" s="7155" t="s">
        <v>37</v>
      </c>
      <c r="AS9" s="7125" t="s">
        <v>1045</v>
      </c>
      <c r="AT9" s="7159" t="s">
        <v>1046</v>
      </c>
      <c r="AU9" s="7160"/>
      <c r="AV9" s="7161" t="s">
        <v>1047</v>
      </c>
    </row>
    <row r="10" spans="1:97" x14ac:dyDescent="0.25">
      <c r="A10" s="7121"/>
      <c r="B10" s="7121"/>
      <c r="C10" s="7126"/>
      <c r="D10" s="7127"/>
      <c r="E10" s="7128"/>
      <c r="F10" s="7129" t="s">
        <v>348</v>
      </c>
      <c r="G10" s="7135"/>
      <c r="H10" s="7129" t="s">
        <v>331</v>
      </c>
      <c r="I10" s="7135"/>
      <c r="J10" s="7129" t="s">
        <v>94</v>
      </c>
      <c r="K10" s="7135"/>
      <c r="L10" s="7129" t="s">
        <v>44</v>
      </c>
      <c r="M10" s="7135"/>
      <c r="N10" s="7129" t="s">
        <v>45</v>
      </c>
      <c r="O10" s="7135"/>
      <c r="P10" s="7136" t="s">
        <v>46</v>
      </c>
      <c r="Q10" s="7145"/>
      <c r="R10" s="7136" t="s">
        <v>47</v>
      </c>
      <c r="S10" s="7145"/>
      <c r="T10" s="7136" t="s">
        <v>48</v>
      </c>
      <c r="U10" s="7145"/>
      <c r="V10" s="7136" t="s">
        <v>49</v>
      </c>
      <c r="W10" s="7145"/>
      <c r="X10" s="7136" t="s">
        <v>50</v>
      </c>
      <c r="Y10" s="7145"/>
      <c r="Z10" s="7136" t="s">
        <v>51</v>
      </c>
      <c r="AA10" s="7145"/>
      <c r="AB10" s="7136" t="s">
        <v>52</v>
      </c>
      <c r="AC10" s="7145"/>
      <c r="AD10" s="7136" t="s">
        <v>53</v>
      </c>
      <c r="AE10" s="7145"/>
      <c r="AF10" s="7136" t="s">
        <v>54</v>
      </c>
      <c r="AG10" s="7145"/>
      <c r="AH10" s="7136" t="s">
        <v>55</v>
      </c>
      <c r="AI10" s="7145"/>
      <c r="AJ10" s="7136" t="s">
        <v>56</v>
      </c>
      <c r="AK10" s="7145"/>
      <c r="AL10" s="7136" t="s">
        <v>57</v>
      </c>
      <c r="AM10" s="7137"/>
      <c r="AN10" s="7133"/>
      <c r="AO10" s="7147"/>
      <c r="AP10" s="7150"/>
      <c r="AQ10" s="7153"/>
      <c r="AR10" s="7156"/>
      <c r="AS10" s="7158"/>
      <c r="AT10" s="7138" t="s">
        <v>467</v>
      </c>
      <c r="AU10" s="7139" t="s">
        <v>468</v>
      </c>
      <c r="AV10" s="7234"/>
    </row>
    <row r="11" spans="1:97" ht="38.25" customHeight="1" x14ac:dyDescent="0.25">
      <c r="A11" s="7122"/>
      <c r="B11" s="7122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7134"/>
      <c r="AO11" s="7148"/>
      <c r="AP11" s="7151"/>
      <c r="AQ11" s="7154"/>
      <c r="AR11" s="7157"/>
      <c r="AS11" s="7128"/>
      <c r="AT11" s="7138"/>
      <c r="AU11" s="7139"/>
      <c r="AV11" s="7162"/>
    </row>
    <row r="12" spans="1:97" ht="15" customHeight="1" x14ac:dyDescent="0.25">
      <c r="A12" s="7140" t="s">
        <v>1048</v>
      </c>
      <c r="B12" s="2335" t="s">
        <v>64</v>
      </c>
      <c r="C12" s="2282">
        <f>SUM(D12+E12)</f>
        <v>280</v>
      </c>
      <c r="D12" s="834">
        <f>SUM(F12+H12+J12+L12+N12+P12+R12+T12+V12+X12+Z12+AB12+AD12+AF12+AH12+AJ12+AL12)</f>
        <v>76</v>
      </c>
      <c r="E12" s="2152">
        <f>SUM(G12+I12+K12+M12+O12+Q12+S12+U12+W12+Y12+AA12+AC12+AE12+AG12+AI12+AK12+AM12)</f>
        <v>204</v>
      </c>
      <c r="F12" s="2266"/>
      <c r="G12" s="2336"/>
      <c r="H12" s="2266">
        <v>8</v>
      </c>
      <c r="I12" s="2336">
        <v>2</v>
      </c>
      <c r="J12" s="2266">
        <v>11</v>
      </c>
      <c r="K12" s="2337">
        <v>9</v>
      </c>
      <c r="L12" s="2266">
        <v>2</v>
      </c>
      <c r="M12" s="2337">
        <v>15</v>
      </c>
      <c r="N12" s="2266">
        <v>4</v>
      </c>
      <c r="O12" s="2337">
        <v>9</v>
      </c>
      <c r="P12" s="2266">
        <v>4</v>
      </c>
      <c r="Q12" s="2337">
        <v>13</v>
      </c>
      <c r="R12" s="2266">
        <v>3</v>
      </c>
      <c r="S12" s="2337">
        <v>12</v>
      </c>
      <c r="T12" s="2266">
        <v>4</v>
      </c>
      <c r="U12" s="2337">
        <v>12</v>
      </c>
      <c r="V12" s="2266">
        <v>1</v>
      </c>
      <c r="W12" s="2337">
        <v>11</v>
      </c>
      <c r="X12" s="2266">
        <v>5</v>
      </c>
      <c r="Y12" s="2337">
        <v>12</v>
      </c>
      <c r="Z12" s="2266">
        <v>5</v>
      </c>
      <c r="AA12" s="2337">
        <v>12</v>
      </c>
      <c r="AB12" s="2266">
        <v>2</v>
      </c>
      <c r="AC12" s="2337">
        <v>10</v>
      </c>
      <c r="AD12" s="2266">
        <v>6</v>
      </c>
      <c r="AE12" s="2337">
        <v>19</v>
      </c>
      <c r="AF12" s="2266">
        <v>8</v>
      </c>
      <c r="AG12" s="2337">
        <v>19</v>
      </c>
      <c r="AH12" s="2266">
        <v>5</v>
      </c>
      <c r="AI12" s="2337">
        <v>17</v>
      </c>
      <c r="AJ12" s="2266">
        <v>4</v>
      </c>
      <c r="AK12" s="2337">
        <v>14</v>
      </c>
      <c r="AL12" s="2276">
        <v>4</v>
      </c>
      <c r="AM12" s="1940">
        <v>18</v>
      </c>
      <c r="AN12" s="2338"/>
      <c r="AO12" s="835"/>
      <c r="AP12" s="1433"/>
      <c r="AQ12" s="2329"/>
      <c r="AR12" s="2339"/>
      <c r="AS12" s="2336"/>
      <c r="AT12" s="2266"/>
      <c r="AU12" s="2337"/>
      <c r="AV12" s="2336"/>
      <c r="AW12" t="str">
        <f>CA12&amp;CB12&amp;CC12&amp;CD12&amp;CE12&amp;CF12&amp;CG12&amp;CH12&amp;CI12</f>
        <v xml:space="preserve"> *No olvide digitar la variable Beneficiarios. Digite Cero si no tiene. *No olvide digitar la variable SENAME/ Servicio Nacional de Reinserción social Juvenil. Digite Cero si no tiene. *No olvide digitar la variable Servicio Nacional Protección Especializada a la Niñez y Adolescencia. Digite Cero si no tiene. *No olvide digitar la variable Pueblos originarios. Digite Cero si no tiene. *No olvide digitar la variable Migrantes. Digite Cero si no tiene. *No olvide digitar la variable Demencia. Digite Cero si no tiene. *No olvide digitar la variable Trans (Masculino). Digite Cero si no tiene. *No olvide digitar la variable Trans (Femenino). Digite Cero si no tiene. *No olvide digitar la variable Cuidadores de personas con demencia. Digite Cero si no tiene.</v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 xml:space="preserve"> *No olvide digitar la variable Beneficiarios. Digite Cero si no tiene.</v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 xml:space="preserve"> *No olvide digitar la variable SENAME/ Servicio Nacional de Reinserción social Juvenil. Digite Cero si no tiene.</v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 xml:space="preserve"> *No olvide digitar la variable Servicio Nacional Protección Especializada a la Niñez y Adolescencia. Digite Cero si no tiene.</v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 xml:space="preserve"> *No olvide digitar la variable Pueblos originarios. Digite Cero si no tiene.</v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 xml:space="preserve"> *No olvide digitar la variable Migrantes. Digite Cero si no tiene.</v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 xml:space="preserve"> *No olvide digitar la variable Demencia. Digite Cero si no tiene.</v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 xml:space="preserve"> *No olvide digitar la variable Trans (Masculino). Digite Cero si no tiene.</v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 xml:space="preserve"> *No olvide digitar la variable Trans (Femenino). Digite Cero si no tiene.</v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 xml:space="preserve"> *No olvide digitar la variable Cuidadores de personas con demencia. Digite Cero si no tiene.</v>
      </c>
      <c r="CK12" s="221">
        <f t="shared" ref="CK12:CP12" si="9">IF(AND($C12&gt;0,AN12=""),1,IF(AN12&gt;$C12,1,0))</f>
        <v>1</v>
      </c>
      <c r="CL12" s="221">
        <f t="shared" si="9"/>
        <v>1</v>
      </c>
      <c r="CM12" s="221">
        <f t="shared" si="9"/>
        <v>1</v>
      </c>
      <c r="CN12" s="221">
        <f t="shared" si="9"/>
        <v>1</v>
      </c>
      <c r="CO12" s="221">
        <f t="shared" si="9"/>
        <v>1</v>
      </c>
      <c r="CP12" s="221">
        <f t="shared" si="9"/>
        <v>1</v>
      </c>
      <c r="CQ12" s="221">
        <f>IF(AND($E12&gt;0,OR(AT12="")),1,IF((AT12)&gt;$E12,1,0))</f>
        <v>1</v>
      </c>
      <c r="CR12" s="221">
        <f>IF(AND($D12&gt;0,OR(AU12="")),1,IF((AU12)&gt;$D12,1,0))</f>
        <v>1</v>
      </c>
      <c r="CS12" s="221">
        <f>IF(AND($C12&gt;0,AV12=""),1,IF(AV12&gt;$C12,1,0))</f>
        <v>1</v>
      </c>
    </row>
    <row r="13" spans="1:97" ht="15" customHeight="1" x14ac:dyDescent="0.25">
      <c r="A13" s="7141"/>
      <c r="B13" s="1130" t="s">
        <v>1049</v>
      </c>
      <c r="C13" s="1254">
        <f t="shared" ref="C13:C26" si="10">SUM(D13+E13)</f>
        <v>521</v>
      </c>
      <c r="D13" s="2340">
        <f t="shared" ref="D13:E26" si="11">SUM(F13+H13+J13+L13+N13+P13+R13+T13+V13+X13+Z13+AB13+AD13+AF13+AH13+AJ13+AL13)</f>
        <v>125</v>
      </c>
      <c r="E13" s="1171">
        <f t="shared" si="11"/>
        <v>396</v>
      </c>
      <c r="F13" s="1172"/>
      <c r="G13" s="1173">
        <v>1</v>
      </c>
      <c r="H13" s="1172">
        <v>8</v>
      </c>
      <c r="I13" s="1173">
        <v>6</v>
      </c>
      <c r="J13" s="1172">
        <v>24</v>
      </c>
      <c r="K13" s="886">
        <v>31</v>
      </c>
      <c r="L13" s="1172">
        <v>15</v>
      </c>
      <c r="M13" s="886">
        <v>30</v>
      </c>
      <c r="N13" s="1172">
        <v>8</v>
      </c>
      <c r="O13" s="886">
        <v>23</v>
      </c>
      <c r="P13" s="1172">
        <v>11</v>
      </c>
      <c r="Q13" s="886">
        <v>17</v>
      </c>
      <c r="R13" s="1172">
        <v>10</v>
      </c>
      <c r="S13" s="886">
        <v>29</v>
      </c>
      <c r="T13" s="1172">
        <v>3</v>
      </c>
      <c r="U13" s="886">
        <v>38</v>
      </c>
      <c r="V13" s="1172">
        <v>3</v>
      </c>
      <c r="W13" s="886">
        <v>19</v>
      </c>
      <c r="X13" s="1172">
        <v>6</v>
      </c>
      <c r="Y13" s="886">
        <v>31</v>
      </c>
      <c r="Z13" s="1172">
        <v>5</v>
      </c>
      <c r="AA13" s="886">
        <v>32</v>
      </c>
      <c r="AB13" s="1172">
        <v>8</v>
      </c>
      <c r="AC13" s="886">
        <v>35</v>
      </c>
      <c r="AD13" s="1172">
        <v>7</v>
      </c>
      <c r="AE13" s="886">
        <v>47</v>
      </c>
      <c r="AF13" s="1172">
        <v>7</v>
      </c>
      <c r="AG13" s="886">
        <v>25</v>
      </c>
      <c r="AH13" s="1172">
        <v>3</v>
      </c>
      <c r="AI13" s="886">
        <v>16</v>
      </c>
      <c r="AJ13" s="1172">
        <v>6</v>
      </c>
      <c r="AK13" s="886">
        <v>10</v>
      </c>
      <c r="AL13" s="1175">
        <v>1</v>
      </c>
      <c r="AM13" s="1929">
        <v>6</v>
      </c>
      <c r="AN13" s="2341"/>
      <c r="AO13" s="2001"/>
      <c r="AP13" s="1100"/>
      <c r="AQ13" s="2331"/>
      <c r="AR13" s="2342"/>
      <c r="AS13" s="1173"/>
      <c r="AT13" s="1172"/>
      <c r="AU13" s="886"/>
      <c r="AV13" s="1173"/>
      <c r="AW13" t="str">
        <f t="shared" ref="AW13:AW26" si="12">CA13&amp;CB13&amp;CC13&amp;CD13&amp;CE13&amp;CF13&amp;CG13&amp;CH13&amp;CI13</f>
        <v xml:space="preserve"> *No olvide digitar la variable Beneficiarios. Digite Cero si no tiene. *No olvide digitar la variable SENAME/ Servicio Nacional de Reinserción social Juvenil. Digite Cero si no tiene. *No olvide digitar la variable Servicio Nacional Protección Especializada a la Niñez y Adolescencia. Digite Cero si no tiene. *No olvide digitar la variable Pueblos originarios. Digite Cero si no tiene. *No olvide digitar la variable Migrantes. Digite Cero si no tiene. *No olvide digitar la variable Demencia. Digite Cero si no tiene. *No olvide digitar la variable Trans (Masculino). Digite Cero si no tiene. *No olvide digitar la variable Trans (Femenino). Digite Cero si no tiene. *No olvide digitar la variable Cuidadores de personas con demencia. Digite Cero si no tiene.</v>
      </c>
      <c r="CA13" s="260" t="str">
        <f t="shared" si="0"/>
        <v xml:space="preserve"> *No olvide digitar la variable Beneficiarios. Digite Cero si no tiene.</v>
      </c>
      <c r="CB13" s="260" t="str">
        <f t="shared" si="1"/>
        <v xml:space="preserve"> *No olvide digitar la variable SENAME/ Servicio Nacional de Reinserción social Juvenil. Digite Cero si no tiene.</v>
      </c>
      <c r="CC13" s="260" t="str">
        <f t="shared" si="2"/>
        <v xml:space="preserve"> *No olvide digitar la variable Servicio Nacional Protección Especializada a la Niñez y Adolescencia. Digite Cero si no tiene.</v>
      </c>
      <c r="CD13" s="260" t="str">
        <f t="shared" si="3"/>
        <v xml:space="preserve"> *No olvide digitar la variable Pueblos originarios. Digite Cero si no tiene.</v>
      </c>
      <c r="CE13" s="260" t="str">
        <f t="shared" si="4"/>
        <v xml:space="preserve"> *No olvide digitar la variable Migrantes. Digite Cero si no tiene.</v>
      </c>
      <c r="CF13" s="260" t="str">
        <f t="shared" si="5"/>
        <v xml:space="preserve"> *No olvide digitar la variable Demencia. Digite Cero si no tiene.</v>
      </c>
      <c r="CG13" s="260" t="str">
        <f t="shared" si="6"/>
        <v xml:space="preserve"> *No olvide digitar la variable Trans (Masculino). Digite Cero si no tiene.</v>
      </c>
      <c r="CH13" s="260" t="str">
        <f t="shared" si="7"/>
        <v xml:space="preserve"> *No olvide digitar la variable Trans (Femenino). Digite Cero si no tiene.</v>
      </c>
      <c r="CI13" s="260" t="str">
        <f t="shared" si="8"/>
        <v xml:space="preserve"> *No olvide digitar la variable Cuidadores de personas con demencia. Digite Cero si no tiene.</v>
      </c>
      <c r="CK13" s="221">
        <f t="shared" ref="CK13:CK21" si="13">IF(AND(C13&gt;0,AN13=""),1,IF(AN13&gt;C13,1,0))</f>
        <v>1</v>
      </c>
      <c r="CL13" s="221">
        <f t="shared" ref="CL13:CL21" si="14">IF(AND(C13&gt;0,AO13=""),1,IF(AO13&gt;C13,1,0))</f>
        <v>1</v>
      </c>
      <c r="CM13" s="221">
        <f t="shared" ref="CM13:CM21" si="15">IF(AND(C13&gt;0,AP13=""),1,IF(AP13&gt;C13,1,0))</f>
        <v>1</v>
      </c>
      <c r="CN13" s="221">
        <f t="shared" ref="CN13:CN21" si="16">IF(AND(C13&gt;0,AQ13=""),1,IF(AQ13&gt;C13,1,0))</f>
        <v>1</v>
      </c>
      <c r="CO13" s="221">
        <f t="shared" ref="CO13:CO21" si="17">IF(AND(C13&gt;0,AR13=""),1,IF(AR13&gt;C13,1,0))</f>
        <v>1</v>
      </c>
      <c r="CP13" s="221">
        <f t="shared" ref="CP13:CP21" si="18">IF(AND(C13&gt;0,AS13=""),1,IF(AS13&gt;C13,1,0))</f>
        <v>1</v>
      </c>
      <c r="CQ13" s="221">
        <f t="shared" ref="CQ13:CQ21" si="19">IF(AND(E13&gt;0,OR(AT13="")),1,IF((AT13)&gt;E13,1,0))</f>
        <v>1</v>
      </c>
      <c r="CR13" s="221">
        <f t="shared" ref="CR13:CR21" si="20">IF(AND(D13&gt;0,OR(AU13="")),1,IF((AU13)&gt;D13,1,0))</f>
        <v>1</v>
      </c>
      <c r="CS13" s="221">
        <f t="shared" ref="CS13:CS26" si="21">IF(AND($C13&gt;0,AV13=""),1,IF(AV13&gt;$C13,1,0))</f>
        <v>1</v>
      </c>
    </row>
    <row r="14" spans="1:97" ht="15" customHeight="1" x14ac:dyDescent="0.25">
      <c r="A14" s="7141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141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141"/>
      <c r="B16" s="1130" t="s">
        <v>1050</v>
      </c>
      <c r="C16" s="1254">
        <f t="shared" si="10"/>
        <v>182</v>
      </c>
      <c r="D16" s="2340">
        <f t="shared" si="11"/>
        <v>44</v>
      </c>
      <c r="E16" s="1171">
        <f t="shared" si="11"/>
        <v>138</v>
      </c>
      <c r="F16" s="1172"/>
      <c r="G16" s="1173"/>
      <c r="H16" s="1172">
        <v>7</v>
      </c>
      <c r="I16" s="1173">
        <v>5</v>
      </c>
      <c r="J16" s="1172">
        <v>6</v>
      </c>
      <c r="K16" s="886">
        <v>10</v>
      </c>
      <c r="L16" s="1172">
        <v>3</v>
      </c>
      <c r="M16" s="886">
        <v>11</v>
      </c>
      <c r="N16" s="1172">
        <v>3</v>
      </c>
      <c r="O16" s="886">
        <v>12</v>
      </c>
      <c r="P16" s="1172">
        <v>2</v>
      </c>
      <c r="Q16" s="886">
        <v>11</v>
      </c>
      <c r="R16" s="1172">
        <v>1</v>
      </c>
      <c r="S16" s="886">
        <v>6</v>
      </c>
      <c r="T16" s="1172">
        <v>3</v>
      </c>
      <c r="U16" s="886">
        <v>11</v>
      </c>
      <c r="V16" s="1172">
        <v>2</v>
      </c>
      <c r="W16" s="886">
        <v>7</v>
      </c>
      <c r="X16" s="1172">
        <v>1</v>
      </c>
      <c r="Y16" s="886">
        <v>8</v>
      </c>
      <c r="Z16" s="1172">
        <v>3</v>
      </c>
      <c r="AA16" s="886">
        <v>10</v>
      </c>
      <c r="AB16" s="1172">
        <v>3</v>
      </c>
      <c r="AC16" s="886">
        <v>8</v>
      </c>
      <c r="AD16" s="1172">
        <v>3</v>
      </c>
      <c r="AE16" s="886">
        <v>15</v>
      </c>
      <c r="AF16" s="1172">
        <v>3</v>
      </c>
      <c r="AG16" s="886">
        <v>11</v>
      </c>
      <c r="AH16" s="1172">
        <v>3</v>
      </c>
      <c r="AI16" s="886">
        <v>3</v>
      </c>
      <c r="AJ16" s="1172"/>
      <c r="AK16" s="886">
        <v>7</v>
      </c>
      <c r="AL16" s="1175">
        <v>1</v>
      </c>
      <c r="AM16" s="1929">
        <v>3</v>
      </c>
      <c r="AN16" s="2341"/>
      <c r="AO16" s="2001"/>
      <c r="AP16" s="1100"/>
      <c r="AQ16" s="2331"/>
      <c r="AR16" s="2342"/>
      <c r="AS16" s="1173"/>
      <c r="AT16" s="1172"/>
      <c r="AU16" s="886"/>
      <c r="AV16" s="1173"/>
      <c r="AW16" t="str">
        <f t="shared" si="12"/>
        <v xml:space="preserve"> *No olvide digitar la variable Beneficiarios. Digite Cero si no tiene. *No olvide digitar la variable SENAME/ Servicio Nacional de Reinserción social Juvenil. Digite Cero si no tiene. *No olvide digitar la variable Servicio Nacional Protección Especializada a la Niñez y Adolescencia. Digite Cero si no tiene. *No olvide digitar la variable Pueblos originarios. Digite Cero si no tiene. *No olvide digitar la variable Migrantes. Digite Cero si no tiene. *No olvide digitar la variable Demencia. Digite Cero si no tiene. *No olvide digitar la variable Trans (Masculino). Digite Cero si no tiene. *No olvide digitar la variable Trans (Femenino). Digite Cero si no tiene. *No olvide digitar la variable Cuidadores de personas con demencia. Digite Cero si no tiene.</v>
      </c>
      <c r="CA16" s="260" t="str">
        <f t="shared" si="0"/>
        <v xml:space="preserve"> *No olvide digitar la variable Beneficiarios. Digite Cero si no tiene.</v>
      </c>
      <c r="CB16" s="260" t="str">
        <f t="shared" si="1"/>
        <v xml:space="preserve"> *No olvide digitar la variable SENAME/ Servicio Nacional de Reinserción social Juvenil. Digite Cero si no tiene.</v>
      </c>
      <c r="CC16" s="260" t="str">
        <f t="shared" si="2"/>
        <v xml:space="preserve"> *No olvide digitar la variable Servicio Nacional Protección Especializada a la Niñez y Adolescencia. Digite Cero si no tiene.</v>
      </c>
      <c r="CD16" s="260" t="str">
        <f t="shared" si="3"/>
        <v xml:space="preserve"> *No olvide digitar la variable Pueblos originarios. Digite Cero si no tiene.</v>
      </c>
      <c r="CE16" s="260" t="str">
        <f t="shared" si="4"/>
        <v xml:space="preserve"> *No olvide digitar la variable Migrantes. Digite Cero si no tiene.</v>
      </c>
      <c r="CF16" s="260" t="str">
        <f t="shared" si="5"/>
        <v xml:space="preserve"> *No olvide digitar la variable Demencia. Digite Cero si no tiene.</v>
      </c>
      <c r="CG16" s="260" t="str">
        <f t="shared" si="6"/>
        <v xml:space="preserve"> *No olvide digitar la variable Trans (Masculino). Digite Cero si no tiene.</v>
      </c>
      <c r="CH16" s="260" t="str">
        <f t="shared" si="7"/>
        <v xml:space="preserve"> *No olvide digitar la variable Trans (Femenino). Digite Cero si no tiene.</v>
      </c>
      <c r="CI16" s="260" t="str">
        <f t="shared" si="8"/>
        <v xml:space="preserve"> *No olvide digitar la variable Cuidadores de personas con demencia. Digite Cero si no tiene.</v>
      </c>
      <c r="CK16" s="221">
        <f t="shared" si="13"/>
        <v>1</v>
      </c>
      <c r="CL16" s="221">
        <f t="shared" si="14"/>
        <v>1</v>
      </c>
      <c r="CM16" s="221">
        <f t="shared" si="15"/>
        <v>1</v>
      </c>
      <c r="CN16" s="221">
        <f t="shared" si="16"/>
        <v>1</v>
      </c>
      <c r="CO16" s="221">
        <f t="shared" si="17"/>
        <v>1</v>
      </c>
      <c r="CP16" s="221">
        <f t="shared" si="18"/>
        <v>1</v>
      </c>
      <c r="CQ16" s="221">
        <f t="shared" si="19"/>
        <v>1</v>
      </c>
      <c r="CR16" s="221">
        <f t="shared" si="20"/>
        <v>1</v>
      </c>
      <c r="CS16" s="221">
        <f t="shared" si="21"/>
        <v>1</v>
      </c>
    </row>
    <row r="17" spans="1:97" ht="21" x14ac:dyDescent="0.25">
      <c r="A17" s="7141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141"/>
      <c r="B18" s="1130" t="s">
        <v>1052</v>
      </c>
      <c r="C18" s="2286">
        <f t="shared" si="10"/>
        <v>53</v>
      </c>
      <c r="D18" s="2343">
        <f t="shared" si="11"/>
        <v>28</v>
      </c>
      <c r="E18" s="2154">
        <f t="shared" si="11"/>
        <v>25</v>
      </c>
      <c r="F18" s="1179"/>
      <c r="G18" s="1180"/>
      <c r="H18" s="1179">
        <v>13</v>
      </c>
      <c r="I18" s="1180">
        <v>7</v>
      </c>
      <c r="J18" s="1179">
        <v>5</v>
      </c>
      <c r="K18" s="1183">
        <v>1</v>
      </c>
      <c r="L18" s="1179">
        <v>3</v>
      </c>
      <c r="M18" s="1183">
        <v>5</v>
      </c>
      <c r="N18" s="1179">
        <v>1</v>
      </c>
      <c r="O18" s="1183"/>
      <c r="P18" s="1179">
        <v>1</v>
      </c>
      <c r="Q18" s="1183">
        <v>1</v>
      </c>
      <c r="R18" s="1179">
        <v>1</v>
      </c>
      <c r="S18" s="1183"/>
      <c r="T18" s="1179"/>
      <c r="U18" s="1183"/>
      <c r="V18" s="1179"/>
      <c r="W18" s="1183">
        <v>1</v>
      </c>
      <c r="X18" s="1179"/>
      <c r="Y18" s="1183">
        <v>1</v>
      </c>
      <c r="Z18" s="1179"/>
      <c r="AA18" s="1183"/>
      <c r="AB18" s="1179"/>
      <c r="AC18" s="1183"/>
      <c r="AD18" s="1179"/>
      <c r="AE18" s="1183"/>
      <c r="AF18" s="1179"/>
      <c r="AG18" s="1183">
        <v>1</v>
      </c>
      <c r="AH18" s="1179"/>
      <c r="AI18" s="1183">
        <v>1</v>
      </c>
      <c r="AJ18" s="1179">
        <v>2</v>
      </c>
      <c r="AK18" s="1183">
        <v>3</v>
      </c>
      <c r="AL18" s="1184">
        <v>2</v>
      </c>
      <c r="AM18" s="1185">
        <v>4</v>
      </c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 xml:space="preserve"> *No olvide digitar la variable Beneficiarios. Digite Cero si no tiene. *No olvide digitar la variable SENAME/ Servicio Nacional de Reinserción social Juvenil. Digite Cero si no tiene. *No olvide digitar la variable Servicio Nacional Protección Especializada a la Niñez y Adolescencia. Digite Cero si no tiene. *No olvide digitar la variable Pueblos originarios. Digite Cero si no tiene. *No olvide digitar la variable Migrantes. Digite Cero si no tiene. *No olvide digitar la variable Demencia. Digite Cero si no tiene. *No olvide digitar la variable Trans (Masculino). Digite Cero si no tiene. *No olvide digitar la variable Trans (Femenino). Digite Cero si no tiene. *No olvide digitar la variable Cuidadores de personas con demencia. Digite Cero si no tiene.</v>
      </c>
      <c r="CA18" s="260" t="str">
        <f t="shared" si="0"/>
        <v xml:space="preserve"> *No olvide digitar la variable Beneficiarios. Digite Cero si no tiene.</v>
      </c>
      <c r="CB18" s="260" t="str">
        <f t="shared" si="1"/>
        <v xml:space="preserve"> *No olvide digitar la variable SENAME/ Servicio Nacional de Reinserción social Juvenil. Digite Cero si no tiene.</v>
      </c>
      <c r="CC18" s="260" t="str">
        <f t="shared" si="2"/>
        <v xml:space="preserve"> *No olvide digitar la variable Servicio Nacional Protección Especializada a la Niñez y Adolescencia. Digite Cero si no tiene.</v>
      </c>
      <c r="CD18" s="260" t="str">
        <f t="shared" si="3"/>
        <v xml:space="preserve"> *No olvide digitar la variable Pueblos originarios. Digite Cero si no tiene.</v>
      </c>
      <c r="CE18" s="260" t="str">
        <f t="shared" si="4"/>
        <v xml:space="preserve"> *No olvide digitar la variable Migrantes. Digite Cero si no tiene.</v>
      </c>
      <c r="CF18" s="260" t="str">
        <f t="shared" si="5"/>
        <v xml:space="preserve"> *No olvide digitar la variable Demencia. Digite Cero si no tiene.</v>
      </c>
      <c r="CG18" s="260" t="str">
        <f t="shared" si="6"/>
        <v xml:space="preserve"> *No olvide digitar la variable Trans (Masculino). Digite Cero si no tiene.</v>
      </c>
      <c r="CH18" s="260" t="str">
        <f t="shared" si="7"/>
        <v xml:space="preserve"> *No olvide digitar la variable Trans (Femenino). Digite Cero si no tiene.</v>
      </c>
      <c r="CI18" s="260" t="str">
        <f t="shared" si="8"/>
        <v xml:space="preserve"> *No olvide digitar la variable Cuidadores de personas con demencia. Digite Cero si no tiene.</v>
      </c>
      <c r="CK18" s="221">
        <f t="shared" si="13"/>
        <v>1</v>
      </c>
      <c r="CL18" s="221">
        <f t="shared" si="14"/>
        <v>1</v>
      </c>
      <c r="CM18" s="221">
        <f t="shared" si="15"/>
        <v>1</v>
      </c>
      <c r="CN18" s="221">
        <f t="shared" si="16"/>
        <v>1</v>
      </c>
      <c r="CO18" s="221">
        <f t="shared" si="17"/>
        <v>1</v>
      </c>
      <c r="CP18" s="221">
        <f t="shared" si="18"/>
        <v>1</v>
      </c>
      <c r="CQ18" s="221">
        <f t="shared" si="19"/>
        <v>1</v>
      </c>
      <c r="CR18" s="221">
        <f t="shared" si="20"/>
        <v>1</v>
      </c>
      <c r="CS18" s="221">
        <f t="shared" si="21"/>
        <v>1</v>
      </c>
    </row>
    <row r="19" spans="1:97" ht="21" x14ac:dyDescent="0.25">
      <c r="A19" s="7141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141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141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142"/>
      <c r="B22" s="2140" t="s">
        <v>77</v>
      </c>
      <c r="C22" s="2155">
        <f>SUM(D22+E22)</f>
        <v>1036</v>
      </c>
      <c r="D22" s="2156">
        <f t="shared" si="11"/>
        <v>273</v>
      </c>
      <c r="E22" s="2157">
        <f>SUM(G22+I22+K22+M22+O22+Q22+S22+U22+W22+Y22+AA22+AC22+AE22+AG22+AI22+AK22+AM22)</f>
        <v>763</v>
      </c>
      <c r="F22" s="1988">
        <f>SUM(F12:F21)</f>
        <v>0</v>
      </c>
      <c r="G22" s="2147">
        <f t="shared" ref="G22:AS22" si="22">SUM(G12:G21)</f>
        <v>1</v>
      </c>
      <c r="H22" s="1988">
        <f t="shared" si="22"/>
        <v>36</v>
      </c>
      <c r="I22" s="2147">
        <f t="shared" si="22"/>
        <v>20</v>
      </c>
      <c r="J22" s="1988">
        <f t="shared" si="22"/>
        <v>46</v>
      </c>
      <c r="K22" s="2133">
        <f t="shared" si="22"/>
        <v>51</v>
      </c>
      <c r="L22" s="1988">
        <f t="shared" si="22"/>
        <v>23</v>
      </c>
      <c r="M22" s="2133">
        <f t="shared" si="22"/>
        <v>61</v>
      </c>
      <c r="N22" s="1988">
        <f t="shared" si="22"/>
        <v>16</v>
      </c>
      <c r="O22" s="2133">
        <f t="shared" si="22"/>
        <v>44</v>
      </c>
      <c r="P22" s="1988">
        <f t="shared" si="22"/>
        <v>18</v>
      </c>
      <c r="Q22" s="2133">
        <f t="shared" si="22"/>
        <v>42</v>
      </c>
      <c r="R22" s="1988">
        <f t="shared" si="22"/>
        <v>15</v>
      </c>
      <c r="S22" s="2133">
        <f t="shared" si="22"/>
        <v>47</v>
      </c>
      <c r="T22" s="1988">
        <f t="shared" si="22"/>
        <v>10</v>
      </c>
      <c r="U22" s="2133">
        <f t="shared" si="22"/>
        <v>61</v>
      </c>
      <c r="V22" s="1988">
        <f t="shared" si="22"/>
        <v>6</v>
      </c>
      <c r="W22" s="2133">
        <f t="shared" si="22"/>
        <v>38</v>
      </c>
      <c r="X22" s="1988">
        <f t="shared" si="22"/>
        <v>12</v>
      </c>
      <c r="Y22" s="2133">
        <f t="shared" si="22"/>
        <v>52</v>
      </c>
      <c r="Z22" s="1988">
        <f t="shared" si="22"/>
        <v>13</v>
      </c>
      <c r="AA22" s="2133">
        <f t="shared" si="22"/>
        <v>54</v>
      </c>
      <c r="AB22" s="1988">
        <f t="shared" si="22"/>
        <v>13</v>
      </c>
      <c r="AC22" s="2133">
        <f t="shared" si="22"/>
        <v>53</v>
      </c>
      <c r="AD22" s="1988">
        <f t="shared" si="22"/>
        <v>16</v>
      </c>
      <c r="AE22" s="2133">
        <f t="shared" si="22"/>
        <v>81</v>
      </c>
      <c r="AF22" s="1988">
        <f t="shared" si="22"/>
        <v>18</v>
      </c>
      <c r="AG22" s="2133">
        <f t="shared" si="22"/>
        <v>56</v>
      </c>
      <c r="AH22" s="1988">
        <f t="shared" si="22"/>
        <v>11</v>
      </c>
      <c r="AI22" s="2133">
        <f t="shared" si="22"/>
        <v>37</v>
      </c>
      <c r="AJ22" s="1988">
        <f t="shared" si="22"/>
        <v>12</v>
      </c>
      <c r="AK22" s="2133">
        <f t="shared" si="22"/>
        <v>34</v>
      </c>
      <c r="AL22" s="2068">
        <f t="shared" si="22"/>
        <v>8</v>
      </c>
      <c r="AM22" s="2317">
        <f t="shared" si="22"/>
        <v>31</v>
      </c>
      <c r="AN22" s="2344">
        <f t="shared" si="22"/>
        <v>0</v>
      </c>
      <c r="AO22" s="2345">
        <f t="shared" si="22"/>
        <v>0</v>
      </c>
      <c r="AP22" s="2346">
        <f>SUM(AP12:AP21)</f>
        <v>0</v>
      </c>
      <c r="AQ22" s="2347">
        <f t="shared" si="22"/>
        <v>0</v>
      </c>
      <c r="AR22" s="2348">
        <f t="shared" si="22"/>
        <v>0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143" t="s">
        <v>1056</v>
      </c>
      <c r="B23" s="7144"/>
      <c r="C23" s="2349">
        <f t="shared" si="10"/>
        <v>71</v>
      </c>
      <c r="D23" s="2350">
        <f t="shared" si="11"/>
        <v>3</v>
      </c>
      <c r="E23" s="2157">
        <f t="shared" si="11"/>
        <v>68</v>
      </c>
      <c r="F23" s="2036"/>
      <c r="G23" s="2351"/>
      <c r="H23" s="2036"/>
      <c r="I23" s="2351"/>
      <c r="J23" s="2036"/>
      <c r="K23" s="2173"/>
      <c r="L23" s="2036"/>
      <c r="M23" s="2173">
        <v>1</v>
      </c>
      <c r="N23" s="2036"/>
      <c r="O23" s="2173"/>
      <c r="P23" s="2036"/>
      <c r="Q23" s="2173">
        <v>1</v>
      </c>
      <c r="R23" s="2036"/>
      <c r="S23" s="2173">
        <v>6</v>
      </c>
      <c r="T23" s="2036"/>
      <c r="U23" s="2173"/>
      <c r="V23" s="2036"/>
      <c r="W23" s="2173">
        <v>3</v>
      </c>
      <c r="X23" s="2036"/>
      <c r="Y23" s="2173">
        <v>2</v>
      </c>
      <c r="Z23" s="2036">
        <v>1</v>
      </c>
      <c r="AA23" s="2173">
        <v>8</v>
      </c>
      <c r="AB23" s="2036"/>
      <c r="AC23" s="2173">
        <v>3</v>
      </c>
      <c r="AD23" s="2036"/>
      <c r="AE23" s="2173">
        <v>21</v>
      </c>
      <c r="AF23" s="2036">
        <v>1</v>
      </c>
      <c r="AG23" s="2173">
        <v>9</v>
      </c>
      <c r="AH23" s="2036"/>
      <c r="AI23" s="2173">
        <v>10</v>
      </c>
      <c r="AJ23" s="2036">
        <v>1</v>
      </c>
      <c r="AK23" s="2173"/>
      <c r="AL23" s="2352"/>
      <c r="AM23" s="2037">
        <v>4</v>
      </c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 xml:space="preserve"> *No olvide digitar la variable Beneficiarios. Digite Cero si no tiene. *No olvide digitar la variable SENAME/ Servicio Nacional de Reinserción social Juvenil. Digite Cero si no tiene. *No olvide digitar la variable Servicio Nacional Protección Especializada a la Niñez y Adolescencia. Digite Cero si no tiene. *No olvide digitar la variable Pueblos originarios. Digite Cero si no tiene. *No olvide digitar la variable Migrantes. Digite Cero si no tiene. *No olvide digitar la variable Demencia. Digite Cero si no tiene. *No olvide digitar la variable Trans (Masculino). Digite Cero si no tiene. *No olvide digitar la variable Trans (Femenino). Digite Cero si no tiene. *No olvide digitar la variable Cuidadores de personas con demencia. Digite Cero si no tiene.</v>
      </c>
      <c r="CA23" s="260" t="str">
        <f>IF(AND($C23&gt;0,AN23="")," *No olvide digitar la variable Beneficiarios. Digite Cero si no tiene.",IF(AN23&gt;$C23," *La variable Beneficiarios No puede ser mayor al Total Ambos Sexos.",""))</f>
        <v xml:space="preserve"> *No olvide digitar la variable Beneficiarios. Digite Cero si no tiene.</v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 xml:space="preserve"> *No olvide digitar la variable SENAME/ Servicio Nacional de Reinserción social Juvenil. Digite Cero si no tiene.</v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 xml:space="preserve"> *No olvide digitar la variable Servicio Nacional Protección Especializada a la Niñez y Adolescencia. Digite Cero si no tiene.</v>
      </c>
      <c r="CD23" s="260" t="str">
        <f>IF(AND($C23&gt;0,AQ23="")," *No olvide digitar la variable Pueblos originarios. Digite Cero si no tiene.",IF(AQ23&gt;$C23," *La variable Pueblos Originarios No puede ser mayor al Total Ambos Sexos.",""))</f>
        <v xml:space="preserve"> *No olvide digitar la variable Pueblos originarios. Digite Cero si no tiene.</v>
      </c>
      <c r="CE23" s="260" t="str">
        <f>IF(AND($C23&gt;0,AR23="")," *No olvide digitar la variable Migrantes. Digite Cero si no tiene.",IF(AR23&gt;$C23," *La variable Migrantes No puede ser mayor al Total Ambos Sexos.",""))</f>
        <v xml:space="preserve"> *No olvide digitar la variable Migrantes. Digite Cero si no tiene.</v>
      </c>
      <c r="CF23" s="260" t="str">
        <f>IF(AND($C23&gt;0,AS23="")," *No olvide digitar la variable Demencia. Digite Cero si no tiene.",IF(AS23&gt;$C23," *La variable Demencia No puede ser mayor al Total Ambos Sexos.",""))</f>
        <v xml:space="preserve"> *No olvide digitar la variable Demencia. Digite Cero si no tiene.</v>
      </c>
      <c r="CG23" s="260" t="str">
        <f>IF(AND($E23&gt;0,OR(AT23=""))," *No olvide digitar la variable Trans (Masculino). Digite Cero si no tiene.",IF((AT23)&gt;$E23," *La variable Trans (Masculino) No puede ser mayor al Total Mujeres.",""))</f>
        <v xml:space="preserve"> *No olvide digitar la variable Trans (Masculino). Digite Cero si no tiene.</v>
      </c>
      <c r="CH23" s="260" t="str">
        <f>IF(AND(D23&gt;0,OR(AU23=""))," *No olvide digitar la variable Trans (Femenino). Digite Cero si no tiene.",IF((AU23)&gt;D23," *La variable Trans (Femenino) No puede ser mayor al Total Hombres.",""))</f>
        <v xml:space="preserve"> *No olvide digitar la variable Trans (Femenino). Digite Cero si no tiene.</v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 xml:space="preserve"> *No olvide digitar la variable Cuidadores de personas con demencia. Digite Cero si no tiene.</v>
      </c>
      <c r="CK23" s="221">
        <f>IF(AND(C23&gt;0,AN23=""),1,IF(AN23&gt;C23,1,0))</f>
        <v>1</v>
      </c>
      <c r="CL23" s="221">
        <f>IF(AND(C23&gt;0,AO23=""),1,IF(AO23&gt;C23,1,0))</f>
        <v>1</v>
      </c>
      <c r="CM23" s="221">
        <f>IF(AND(C23&gt;0,AP23=""),1,IF(AP23&gt;C23,1,0))</f>
        <v>1</v>
      </c>
      <c r="CN23" s="221">
        <f>IF(AND(C23&gt;0,AQ23=""),1,IF(AQ23&gt;C23,1,0))</f>
        <v>1</v>
      </c>
      <c r="CO23" s="221">
        <f>IF(AND(C23&gt;0,AR23=""),1,IF(AR23&gt;C23,1,0))</f>
        <v>1</v>
      </c>
      <c r="CP23" s="221">
        <f>IF(AND(C23&gt;0,AS23=""),1,IF(AS23&gt;C23,1,0))</f>
        <v>1</v>
      </c>
      <c r="CQ23" s="221">
        <f>IF(AND(E23&gt;0,OR(AT23="")),1,IF((AT23)&gt;E23,1,0))</f>
        <v>1</v>
      </c>
      <c r="CR23" s="221">
        <f>IF(AND(D23&gt;0,OR(AU23="")),1,IF((AU23)&gt;D23,1,0))</f>
        <v>1</v>
      </c>
      <c r="CS23" s="221">
        <f t="shared" si="21"/>
        <v>1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140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142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161" t="s">
        <v>220</v>
      </c>
      <c r="B28" s="7161" t="s">
        <v>1061</v>
      </c>
      <c r="C28" s="7129" t="s">
        <v>1062</v>
      </c>
      <c r="D28" s="7135"/>
      <c r="E28" s="7129" t="s">
        <v>1063</v>
      </c>
      <c r="F28" s="7130"/>
      <c r="G28" s="7135"/>
      <c r="H28" s="7129" t="s">
        <v>348</v>
      </c>
      <c r="I28" s="7135"/>
      <c r="J28" s="7129" t="s">
        <v>331</v>
      </c>
      <c r="K28" s="7135"/>
      <c r="L28" s="7129" t="s">
        <v>94</v>
      </c>
      <c r="M28" s="7135"/>
      <c r="N28" s="7129" t="s">
        <v>44</v>
      </c>
      <c r="O28" s="7135"/>
      <c r="P28" s="7129" t="s">
        <v>45</v>
      </c>
      <c r="Q28" s="7135"/>
      <c r="R28" s="7136" t="s">
        <v>46</v>
      </c>
      <c r="S28" s="7145"/>
      <c r="T28" s="7136" t="s">
        <v>47</v>
      </c>
      <c r="U28" s="7145"/>
      <c r="V28" s="7136" t="s">
        <v>48</v>
      </c>
      <c r="W28" s="7145"/>
      <c r="X28" s="7136" t="s">
        <v>49</v>
      </c>
      <c r="Y28" s="7145"/>
      <c r="Z28" s="7136" t="s">
        <v>50</v>
      </c>
      <c r="AA28" s="7145"/>
      <c r="AB28" s="7136" t="s">
        <v>51</v>
      </c>
      <c r="AC28" s="7145"/>
      <c r="AD28" s="7136" t="s">
        <v>52</v>
      </c>
      <c r="AE28" s="7145"/>
      <c r="AF28" s="7136" t="s">
        <v>53</v>
      </c>
      <c r="AG28" s="7145"/>
      <c r="AH28" s="7136" t="s">
        <v>54</v>
      </c>
      <c r="AI28" s="7145"/>
      <c r="AJ28" s="7136" t="s">
        <v>55</v>
      </c>
      <c r="AK28" s="7145"/>
      <c r="AL28" s="7136" t="s">
        <v>56</v>
      </c>
      <c r="AM28" s="7145"/>
      <c r="AN28" s="7136" t="s">
        <v>57</v>
      </c>
      <c r="AO28" s="7137"/>
      <c r="AP28" s="7178" t="s">
        <v>36</v>
      </c>
      <c r="AQ28" s="7146" t="s">
        <v>37</v>
      </c>
      <c r="AR28" s="7146" t="s">
        <v>498</v>
      </c>
      <c r="AS28" s="7146" t="s">
        <v>35</v>
      </c>
      <c r="AT28" s="7146" t="s">
        <v>1064</v>
      </c>
      <c r="AU28" s="7125" t="s">
        <v>1065</v>
      </c>
    </row>
    <row r="29" spans="1:97" ht="40.5" customHeight="1" x14ac:dyDescent="0.25">
      <c r="A29" s="7162"/>
      <c r="B29" s="7162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179"/>
      <c r="AQ29" s="7148"/>
      <c r="AR29" s="7148"/>
      <c r="AS29" s="7148"/>
      <c r="AT29" s="7148"/>
      <c r="AU29" s="7128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161" t="s">
        <v>220</v>
      </c>
      <c r="B34" s="7161" t="s">
        <v>1071</v>
      </c>
      <c r="C34" s="7129" t="s">
        <v>1072</v>
      </c>
      <c r="D34" s="7135"/>
      <c r="E34" s="7129" t="s">
        <v>1063</v>
      </c>
      <c r="F34" s="7130"/>
      <c r="G34" s="7135"/>
      <c r="H34" s="7175" t="s">
        <v>1073</v>
      </c>
      <c r="I34" s="7176"/>
      <c r="J34" s="7176"/>
      <c r="K34" s="7176"/>
      <c r="L34" s="7176"/>
      <c r="M34" s="7177"/>
    </row>
    <row r="35" spans="1:42" ht="42" x14ac:dyDescent="0.25">
      <c r="A35" s="7162"/>
      <c r="B35" s="7162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140" t="s">
        <v>1082</v>
      </c>
      <c r="B41" s="2357" t="s">
        <v>1059</v>
      </c>
      <c r="C41" s="2388"/>
    </row>
    <row r="42" spans="1:42" x14ac:dyDescent="0.25">
      <c r="A42" s="7142"/>
      <c r="B42" s="1157" t="s">
        <v>1049</v>
      </c>
      <c r="C42" s="1220"/>
    </row>
    <row r="43" spans="1:42" x14ac:dyDescent="0.25">
      <c r="A43" s="7140" t="s">
        <v>1083</v>
      </c>
      <c r="B43" s="2357" t="s">
        <v>1059</v>
      </c>
      <c r="C43" s="2388"/>
    </row>
    <row r="44" spans="1:42" x14ac:dyDescent="0.25">
      <c r="A44" s="7142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163" t="s">
        <v>280</v>
      </c>
      <c r="B46" s="7164"/>
      <c r="C46" s="7169" t="s">
        <v>459</v>
      </c>
      <c r="D46" s="7170"/>
      <c r="E46" s="7171"/>
      <c r="F46" s="7129" t="s">
        <v>101</v>
      </c>
      <c r="G46" s="7130"/>
      <c r="H46" s="7130"/>
      <c r="I46" s="7130"/>
      <c r="J46" s="7130"/>
      <c r="K46" s="7130"/>
      <c r="L46" s="7130"/>
      <c r="M46" s="7130"/>
      <c r="N46" s="7130"/>
      <c r="O46" s="7130"/>
      <c r="P46" s="7130"/>
      <c r="Q46" s="7130"/>
      <c r="R46" s="7130"/>
      <c r="S46" s="7130"/>
      <c r="T46" s="7130"/>
      <c r="U46" s="7130"/>
      <c r="V46" s="7130"/>
      <c r="W46" s="7130"/>
      <c r="X46" s="7130"/>
      <c r="Y46" s="7130"/>
      <c r="Z46" s="7130"/>
      <c r="AA46" s="7130"/>
      <c r="AB46" s="7130"/>
      <c r="AC46" s="7130"/>
      <c r="AD46" s="7130"/>
      <c r="AE46" s="7130"/>
      <c r="AF46" s="7130"/>
      <c r="AG46" s="7130"/>
      <c r="AH46" s="7130"/>
      <c r="AI46" s="7130"/>
      <c r="AJ46" s="7130"/>
      <c r="AK46" s="7131"/>
      <c r="AL46" s="7178" t="s">
        <v>609</v>
      </c>
      <c r="AM46" s="7146" t="s">
        <v>36</v>
      </c>
      <c r="AN46" s="7125" t="s">
        <v>37</v>
      </c>
    </row>
    <row r="47" spans="1:42" x14ac:dyDescent="0.25">
      <c r="A47" s="7165"/>
      <c r="B47" s="7166"/>
      <c r="C47" s="7172"/>
      <c r="D47" s="7173"/>
      <c r="E47" s="7174"/>
      <c r="F47" s="7129" t="s">
        <v>331</v>
      </c>
      <c r="G47" s="7135"/>
      <c r="H47" s="7129" t="s">
        <v>94</v>
      </c>
      <c r="I47" s="7135"/>
      <c r="J47" s="7129" t="s">
        <v>44</v>
      </c>
      <c r="K47" s="7135"/>
      <c r="L47" s="7129" t="s">
        <v>45</v>
      </c>
      <c r="M47" s="7135"/>
      <c r="N47" s="7136" t="s">
        <v>46</v>
      </c>
      <c r="O47" s="7145"/>
      <c r="P47" s="7136" t="s">
        <v>47</v>
      </c>
      <c r="Q47" s="7145"/>
      <c r="R47" s="7136" t="s">
        <v>48</v>
      </c>
      <c r="S47" s="7145"/>
      <c r="T47" s="7136" t="s">
        <v>49</v>
      </c>
      <c r="U47" s="7145"/>
      <c r="V47" s="7136" t="s">
        <v>50</v>
      </c>
      <c r="W47" s="7145"/>
      <c r="X47" s="7136" t="s">
        <v>51</v>
      </c>
      <c r="Y47" s="7145"/>
      <c r="Z47" s="7136" t="s">
        <v>52</v>
      </c>
      <c r="AA47" s="7145"/>
      <c r="AB47" s="7136" t="s">
        <v>53</v>
      </c>
      <c r="AC47" s="7145"/>
      <c r="AD47" s="7136" t="s">
        <v>54</v>
      </c>
      <c r="AE47" s="7145"/>
      <c r="AF47" s="7136" t="s">
        <v>55</v>
      </c>
      <c r="AG47" s="7145"/>
      <c r="AH47" s="7136" t="s">
        <v>56</v>
      </c>
      <c r="AI47" s="7145"/>
      <c r="AJ47" s="7136" t="s">
        <v>57</v>
      </c>
      <c r="AK47" s="7137"/>
      <c r="AL47" s="7180"/>
      <c r="AM47" s="7147"/>
      <c r="AN47" s="7158"/>
    </row>
    <row r="48" spans="1:42" x14ac:dyDescent="0.25">
      <c r="A48" s="7167"/>
      <c r="B48" s="7168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179"/>
      <c r="AM48" s="7148"/>
      <c r="AN48" s="7128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181" t="s">
        <v>1087</v>
      </c>
      <c r="B51" s="7181"/>
      <c r="C51" s="7181"/>
      <c r="D51" s="7181"/>
      <c r="E51" s="7181"/>
      <c r="F51" s="7181"/>
      <c r="G51" s="7181"/>
      <c r="H51" s="7181"/>
      <c r="I51" s="7181"/>
      <c r="J51" s="7181"/>
      <c r="K51" s="7181"/>
      <c r="L51" s="7181"/>
      <c r="M51" s="7181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163" t="s">
        <v>220</v>
      </c>
      <c r="B52" s="7164"/>
      <c r="C52" s="7170" t="s">
        <v>459</v>
      </c>
      <c r="D52" s="7170"/>
      <c r="E52" s="7171"/>
      <c r="F52" s="7182" t="s">
        <v>101</v>
      </c>
      <c r="G52" s="7183"/>
      <c r="H52" s="7183"/>
      <c r="I52" s="7183"/>
      <c r="J52" s="7183"/>
      <c r="K52" s="7183"/>
      <c r="L52" s="7183"/>
      <c r="M52" s="7183"/>
      <c r="N52" s="7183"/>
      <c r="O52" s="7183"/>
      <c r="P52" s="7183"/>
      <c r="Q52" s="7183"/>
      <c r="R52" s="7183"/>
      <c r="S52" s="7183"/>
      <c r="T52" s="7183"/>
      <c r="U52" s="7183"/>
      <c r="V52" s="7183"/>
      <c r="W52" s="7183"/>
      <c r="X52" s="7183"/>
      <c r="Y52" s="7183"/>
      <c r="Z52" s="7183"/>
      <c r="AA52" s="7183"/>
      <c r="AB52" s="7183"/>
      <c r="AC52" s="7183"/>
      <c r="AD52" s="7183"/>
      <c r="AE52" s="7183"/>
      <c r="AF52" s="7183"/>
      <c r="AG52" s="7183"/>
      <c r="AH52" s="7183"/>
      <c r="AI52" s="7183"/>
      <c r="AJ52" s="7183"/>
      <c r="AK52" s="7184"/>
      <c r="AL52" s="7178" t="s">
        <v>36</v>
      </c>
      <c r="AM52" s="7125" t="s">
        <v>37</v>
      </c>
    </row>
    <row r="53" spans="1:91" x14ac:dyDescent="0.25">
      <c r="A53" s="7165"/>
      <c r="B53" s="7166"/>
      <c r="C53" s="7173"/>
      <c r="D53" s="7173"/>
      <c r="E53" s="7174"/>
      <c r="F53" s="7129" t="s">
        <v>331</v>
      </c>
      <c r="G53" s="7135"/>
      <c r="H53" s="7129" t="s">
        <v>94</v>
      </c>
      <c r="I53" s="7135"/>
      <c r="J53" s="7129" t="s">
        <v>44</v>
      </c>
      <c r="K53" s="7135"/>
      <c r="L53" s="7129" t="s">
        <v>45</v>
      </c>
      <c r="M53" s="7135"/>
      <c r="N53" s="7136" t="s">
        <v>46</v>
      </c>
      <c r="O53" s="7145"/>
      <c r="P53" s="7136" t="s">
        <v>47</v>
      </c>
      <c r="Q53" s="7145"/>
      <c r="R53" s="7136" t="s">
        <v>48</v>
      </c>
      <c r="S53" s="7145"/>
      <c r="T53" s="7136" t="s">
        <v>49</v>
      </c>
      <c r="U53" s="7145"/>
      <c r="V53" s="7136" t="s">
        <v>50</v>
      </c>
      <c r="W53" s="7145"/>
      <c r="X53" s="7136" t="s">
        <v>51</v>
      </c>
      <c r="Y53" s="7145"/>
      <c r="Z53" s="7136" t="s">
        <v>52</v>
      </c>
      <c r="AA53" s="7145"/>
      <c r="AB53" s="7136" t="s">
        <v>53</v>
      </c>
      <c r="AC53" s="7145"/>
      <c r="AD53" s="7136" t="s">
        <v>54</v>
      </c>
      <c r="AE53" s="7145"/>
      <c r="AF53" s="7136" t="s">
        <v>55</v>
      </c>
      <c r="AG53" s="7145"/>
      <c r="AH53" s="7136" t="s">
        <v>56</v>
      </c>
      <c r="AI53" s="7145"/>
      <c r="AJ53" s="7136" t="s">
        <v>57</v>
      </c>
      <c r="AK53" s="7137"/>
      <c r="AL53" s="7180"/>
      <c r="AM53" s="7158"/>
    </row>
    <row r="54" spans="1:91" x14ac:dyDescent="0.25">
      <c r="A54" s="7167"/>
      <c r="B54" s="7168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179"/>
      <c r="AM54" s="7128"/>
    </row>
    <row r="55" spans="1:91" x14ac:dyDescent="0.25">
      <c r="A55" s="7185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186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186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186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186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18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185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18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185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186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186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18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185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18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185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18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185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186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186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186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186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18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197" t="s">
        <v>1097</v>
      </c>
      <c r="B78" s="7199" t="s">
        <v>1098</v>
      </c>
      <c r="C78" s="7199"/>
      <c r="D78" s="7199" t="s">
        <v>1099</v>
      </c>
      <c r="E78" s="7200"/>
      <c r="F78" s="7192" t="s">
        <v>1100</v>
      </c>
      <c r="G78" s="7199"/>
      <c r="H78" s="7192" t="s">
        <v>1101</v>
      </c>
      <c r="I78" s="7199"/>
    </row>
    <row r="79" spans="1:90" ht="23.25" customHeight="1" x14ac:dyDescent="0.25">
      <c r="A79" s="7198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161" t="s">
        <v>1121</v>
      </c>
      <c r="B95" s="7188" t="s">
        <v>1122</v>
      </c>
      <c r="C95" s="7190" t="s">
        <v>1123</v>
      </c>
      <c r="D95" s="7171" t="s">
        <v>1124</v>
      </c>
      <c r="E95" s="7182" t="s">
        <v>1125</v>
      </c>
      <c r="F95" s="7192"/>
    </row>
    <row r="96" spans="1:9" x14ac:dyDescent="0.25">
      <c r="A96" s="7162"/>
      <c r="B96" s="7189"/>
      <c r="C96" s="7191"/>
      <c r="D96" s="7174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161" t="s">
        <v>1134</v>
      </c>
      <c r="B104" s="7188" t="s">
        <v>1122</v>
      </c>
      <c r="C104" s="7171" t="s">
        <v>1123</v>
      </c>
      <c r="D104" s="7169" t="s">
        <v>1124</v>
      </c>
      <c r="E104" s="7235" t="s">
        <v>34</v>
      </c>
      <c r="F104" s="7237" t="s">
        <v>35</v>
      </c>
    </row>
    <row r="105" spans="1:16" ht="41.25" customHeight="1" x14ac:dyDescent="0.25">
      <c r="A105" s="7162"/>
      <c r="B105" s="7189"/>
      <c r="C105" s="7174"/>
      <c r="D105" s="7172"/>
      <c r="E105" s="7236"/>
      <c r="F105" s="7238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120" t="s">
        <v>220</v>
      </c>
      <c r="B111" s="7123" t="s">
        <v>459</v>
      </c>
      <c r="C111" s="7124"/>
      <c r="D111" s="7125"/>
      <c r="E111" s="7129" t="s">
        <v>101</v>
      </c>
      <c r="F111" s="7130"/>
      <c r="G111" s="7130"/>
      <c r="H111" s="7130"/>
      <c r="I111" s="7130"/>
      <c r="J111" s="7130"/>
      <c r="K111" s="7130"/>
      <c r="L111" s="7130"/>
      <c r="M111" s="7130"/>
      <c r="N111" s="2452"/>
      <c r="O111" s="7152" t="s">
        <v>36</v>
      </c>
      <c r="P111" s="7206" t="s">
        <v>37</v>
      </c>
    </row>
    <row r="112" spans="1:16" x14ac:dyDescent="0.25">
      <c r="A112" s="7121"/>
      <c r="B112" s="7194"/>
      <c r="C112" s="7195"/>
      <c r="D112" s="7196"/>
      <c r="E112" s="7129" t="s">
        <v>348</v>
      </c>
      <c r="F112" s="7135"/>
      <c r="G112" s="7129" t="s">
        <v>331</v>
      </c>
      <c r="H112" s="7135"/>
      <c r="I112" s="7129" t="s">
        <v>94</v>
      </c>
      <c r="J112" s="7135"/>
      <c r="K112" s="7129" t="s">
        <v>44</v>
      </c>
      <c r="L112" s="7135"/>
      <c r="M112" s="7129" t="s">
        <v>45</v>
      </c>
      <c r="N112" s="7131"/>
      <c r="O112" s="7153"/>
      <c r="P112" s="7207"/>
    </row>
    <row r="113" spans="1:90" x14ac:dyDescent="0.25">
      <c r="A113" s="7193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154"/>
      <c r="P113" s="7208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161" t="s">
        <v>1143</v>
      </c>
      <c r="B118" s="7136" t="s">
        <v>1144</v>
      </c>
      <c r="C118" s="7202"/>
      <c r="D118" s="7137"/>
      <c r="E118" s="7203" t="s">
        <v>1145</v>
      </c>
    </row>
    <row r="119" spans="1:90" x14ac:dyDescent="0.25">
      <c r="A119" s="7201"/>
      <c r="B119" s="2167" t="s">
        <v>1146</v>
      </c>
      <c r="C119" s="2471" t="s">
        <v>1147</v>
      </c>
      <c r="D119" s="2008" t="s">
        <v>1148</v>
      </c>
      <c r="E119" s="7204"/>
    </row>
    <row r="120" spans="1:90" x14ac:dyDescent="0.25">
      <c r="A120" s="2406" t="s">
        <v>77</v>
      </c>
      <c r="B120" s="2472"/>
      <c r="C120" s="2473"/>
      <c r="D120" s="2474"/>
      <c r="E120" s="2475"/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120" t="s">
        <v>220</v>
      </c>
      <c r="B122" s="7123" t="s">
        <v>459</v>
      </c>
      <c r="C122" s="7124"/>
      <c r="D122" s="7125"/>
      <c r="E122" s="7205" t="s">
        <v>1150</v>
      </c>
      <c r="F122" s="7205"/>
      <c r="G122" s="7205" t="s">
        <v>1151</v>
      </c>
      <c r="H122" s="7205"/>
      <c r="I122" s="7205" t="s">
        <v>1152</v>
      </c>
      <c r="J122" s="7205"/>
    </row>
    <row r="123" spans="1:90" x14ac:dyDescent="0.25">
      <c r="A123" s="7193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125" t="s">
        <v>220</v>
      </c>
      <c r="B128" s="7120" t="s">
        <v>77</v>
      </c>
      <c r="C128" s="7123" t="s">
        <v>1157</v>
      </c>
      <c r="D128" s="7125"/>
      <c r="E128" s="7123" t="s">
        <v>1158</v>
      </c>
      <c r="F128" s="7125"/>
      <c r="G128" s="7129" t="s">
        <v>1159</v>
      </c>
      <c r="H128" s="7130"/>
      <c r="I128" s="7135"/>
    </row>
    <row r="129" spans="1:93" ht="42" x14ac:dyDescent="0.25">
      <c r="A129" s="7196"/>
      <c r="B129" s="7193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120" t="s">
        <v>220</v>
      </c>
      <c r="B132" s="7120" t="s">
        <v>27</v>
      </c>
      <c r="C132" s="7123" t="s">
        <v>459</v>
      </c>
      <c r="D132" s="7124"/>
      <c r="E132" s="7125"/>
      <c r="F132" s="7129" t="s">
        <v>101</v>
      </c>
      <c r="G132" s="7130"/>
      <c r="H132" s="7130"/>
      <c r="I132" s="7130"/>
      <c r="J132" s="7130"/>
      <c r="K132" s="7130"/>
      <c r="L132" s="7130"/>
      <c r="M132" s="7130"/>
      <c r="N132" s="7130"/>
      <c r="O132" s="7130"/>
      <c r="P132" s="7130"/>
      <c r="Q132" s="7130"/>
      <c r="R132" s="7130"/>
      <c r="S132" s="7130"/>
      <c r="T132" s="7130"/>
      <c r="U132" s="7130"/>
      <c r="V132" s="7130"/>
      <c r="W132" s="7130"/>
      <c r="X132" s="7130"/>
      <c r="Y132" s="7130"/>
      <c r="Z132" s="7130"/>
      <c r="AA132" s="7130"/>
      <c r="AB132" s="7130"/>
      <c r="AC132" s="7130"/>
      <c r="AD132" s="7130"/>
      <c r="AE132" s="7130"/>
      <c r="AF132" s="7130"/>
      <c r="AG132" s="7130"/>
      <c r="AH132" s="7130"/>
      <c r="AI132" s="7130"/>
      <c r="AJ132" s="7130"/>
      <c r="AK132" s="7130"/>
      <c r="AL132" s="7130"/>
      <c r="AM132" s="7131"/>
      <c r="AN132" s="7209" t="s">
        <v>609</v>
      </c>
      <c r="AO132" s="7212" t="s">
        <v>34</v>
      </c>
      <c r="AP132" s="7149" t="s">
        <v>35</v>
      </c>
      <c r="AQ132" s="7146" t="s">
        <v>36</v>
      </c>
      <c r="AR132" s="7125" t="s">
        <v>37</v>
      </c>
    </row>
    <row r="133" spans="1:93" x14ac:dyDescent="0.25">
      <c r="A133" s="7121"/>
      <c r="B133" s="7121"/>
      <c r="C133" s="7194"/>
      <c r="D133" s="7195"/>
      <c r="E133" s="7196"/>
      <c r="F133" s="7129" t="s">
        <v>348</v>
      </c>
      <c r="G133" s="7135"/>
      <c r="H133" s="7129" t="s">
        <v>331</v>
      </c>
      <c r="I133" s="7135"/>
      <c r="J133" s="7129" t="s">
        <v>94</v>
      </c>
      <c r="K133" s="7135"/>
      <c r="L133" s="7129" t="s">
        <v>44</v>
      </c>
      <c r="M133" s="7135"/>
      <c r="N133" s="7129" t="s">
        <v>45</v>
      </c>
      <c r="O133" s="7135"/>
      <c r="P133" s="7136" t="s">
        <v>46</v>
      </c>
      <c r="Q133" s="7145"/>
      <c r="R133" s="7136" t="s">
        <v>47</v>
      </c>
      <c r="S133" s="7145"/>
      <c r="T133" s="7136" t="s">
        <v>48</v>
      </c>
      <c r="U133" s="7145"/>
      <c r="V133" s="7136" t="s">
        <v>49</v>
      </c>
      <c r="W133" s="7145"/>
      <c r="X133" s="7136" t="s">
        <v>50</v>
      </c>
      <c r="Y133" s="7145"/>
      <c r="Z133" s="7136" t="s">
        <v>51</v>
      </c>
      <c r="AA133" s="7145"/>
      <c r="AB133" s="7136" t="s">
        <v>52</v>
      </c>
      <c r="AC133" s="7145"/>
      <c r="AD133" s="7136" t="s">
        <v>53</v>
      </c>
      <c r="AE133" s="7145"/>
      <c r="AF133" s="7136" t="s">
        <v>54</v>
      </c>
      <c r="AG133" s="7145"/>
      <c r="AH133" s="7136" t="s">
        <v>55</v>
      </c>
      <c r="AI133" s="7145"/>
      <c r="AJ133" s="7136" t="s">
        <v>56</v>
      </c>
      <c r="AK133" s="7145"/>
      <c r="AL133" s="7136" t="s">
        <v>481</v>
      </c>
      <c r="AM133" s="7137"/>
      <c r="AN133" s="7210"/>
      <c r="AO133" s="7213"/>
      <c r="AP133" s="7150"/>
      <c r="AQ133" s="7147"/>
      <c r="AR133" s="7158"/>
    </row>
    <row r="134" spans="1:93" ht="58.5" customHeight="1" x14ac:dyDescent="0.25">
      <c r="A134" s="7193"/>
      <c r="B134" s="7193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11"/>
      <c r="AO134" s="7214"/>
      <c r="AP134" s="7151"/>
      <c r="AQ134" s="7148"/>
      <c r="AR134" s="7196"/>
    </row>
    <row r="135" spans="1:93" x14ac:dyDescent="0.25">
      <c r="A135" s="7217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218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218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219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120" t="s">
        <v>29</v>
      </c>
      <c r="B140" s="7136" t="s">
        <v>1172</v>
      </c>
      <c r="C140" s="7202"/>
      <c r="D140" s="7202"/>
      <c r="E140" s="7202"/>
      <c r="F140" s="7145"/>
      <c r="G140" s="7220" t="s">
        <v>1173</v>
      </c>
      <c r="H140" s="7223" t="s">
        <v>1174</v>
      </c>
      <c r="I140" s="7205"/>
    </row>
    <row r="141" spans="1:93" ht="15" customHeight="1" x14ac:dyDescent="0.25">
      <c r="A141" s="7121"/>
      <c r="B141" s="7159" t="s">
        <v>77</v>
      </c>
      <c r="C141" s="7136" t="s">
        <v>1175</v>
      </c>
      <c r="D141" s="7202"/>
      <c r="E141" s="7202"/>
      <c r="F141" s="7145"/>
      <c r="G141" s="7221"/>
      <c r="H141" s="7224"/>
      <c r="I141" s="7205"/>
    </row>
    <row r="142" spans="1:93" ht="31.5" x14ac:dyDescent="0.25">
      <c r="A142" s="7193"/>
      <c r="B142" s="722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222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215" t="s">
        <v>1187</v>
      </c>
      <c r="B156" s="7215"/>
      <c r="C156" s="7215"/>
      <c r="D156" s="7215"/>
      <c r="E156" s="721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120" t="s">
        <v>220</v>
      </c>
      <c r="B157" s="7120" t="s">
        <v>27</v>
      </c>
      <c r="C157" s="7123" t="s">
        <v>1188</v>
      </c>
      <c r="D157" s="7124"/>
      <c r="E157" s="7125"/>
      <c r="F157" s="7205" t="s">
        <v>101</v>
      </c>
      <c r="G157" s="7205"/>
      <c r="H157" s="7205"/>
      <c r="I157" s="7205"/>
      <c r="J157" s="7205"/>
      <c r="K157" s="7205"/>
      <c r="L157" s="7205"/>
      <c r="M157" s="7216"/>
      <c r="N157" s="7178" t="s">
        <v>1189</v>
      </c>
      <c r="O157" s="7146" t="s">
        <v>1190</v>
      </c>
      <c r="P157" s="7146" t="s">
        <v>1191</v>
      </c>
      <c r="Q157" s="7240" t="s">
        <v>1192</v>
      </c>
      <c r="R157" s="7209" t="s">
        <v>609</v>
      </c>
      <c r="S157" s="7212" t="s">
        <v>35</v>
      </c>
      <c r="T157" s="7149" t="s">
        <v>34</v>
      </c>
      <c r="U157" s="7231" t="s">
        <v>36</v>
      </c>
      <c r="V157" s="7125" t="s">
        <v>37</v>
      </c>
      <c r="W157" s="7129" t="s">
        <v>462</v>
      </c>
      <c r="X157" s="7135"/>
    </row>
    <row r="158" spans="1:95" x14ac:dyDescent="0.25">
      <c r="A158" s="7121"/>
      <c r="B158" s="7121"/>
      <c r="C158" s="7194"/>
      <c r="D158" s="7195"/>
      <c r="E158" s="7196"/>
      <c r="F158" s="7205" t="s">
        <v>463</v>
      </c>
      <c r="G158" s="7205"/>
      <c r="H158" s="7205" t="s">
        <v>1193</v>
      </c>
      <c r="I158" s="7205"/>
      <c r="J158" s="7205" t="s">
        <v>1194</v>
      </c>
      <c r="K158" s="7205"/>
      <c r="L158" s="7205" t="s">
        <v>1195</v>
      </c>
      <c r="M158" s="7216"/>
      <c r="N158" s="7180"/>
      <c r="O158" s="7147"/>
      <c r="P158" s="7147"/>
      <c r="Q158" s="7241"/>
      <c r="R158" s="7210"/>
      <c r="S158" s="7213"/>
      <c r="T158" s="7150"/>
      <c r="U158" s="7232"/>
      <c r="V158" s="7158"/>
      <c r="W158" s="7226" t="s">
        <v>467</v>
      </c>
      <c r="X158" s="7125" t="s">
        <v>468</v>
      </c>
    </row>
    <row r="159" spans="1:95" ht="53.25" customHeight="1" x14ac:dyDescent="0.25">
      <c r="A159" s="7193"/>
      <c r="B159" s="7193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179"/>
      <c r="O159" s="7148"/>
      <c r="P159" s="7148"/>
      <c r="Q159" s="7242"/>
      <c r="R159" s="7211"/>
      <c r="S159" s="7214"/>
      <c r="T159" s="7151"/>
      <c r="U159" s="7233"/>
      <c r="V159" s="7196"/>
      <c r="W159" s="7227"/>
      <c r="X159" s="7196"/>
    </row>
    <row r="160" spans="1:95" x14ac:dyDescent="0.25">
      <c r="A160" s="7228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228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228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228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228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228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228" t="s">
        <v>1056</v>
      </c>
      <c r="B168" s="7228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161" t="s">
        <v>1108</v>
      </c>
      <c r="B170" s="7161" t="s">
        <v>1109</v>
      </c>
      <c r="C170" s="7229" t="s">
        <v>1199</v>
      </c>
      <c r="D170" s="7243" t="s">
        <v>1200</v>
      </c>
    </row>
    <row r="171" spans="1:95" ht="18.75" customHeight="1" x14ac:dyDescent="0.25">
      <c r="A171" s="7201"/>
      <c r="B171" s="7201"/>
      <c r="C171" s="7230"/>
      <c r="D171" s="7244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120" t="s">
        <v>1204</v>
      </c>
      <c r="B176" s="7123" t="s">
        <v>1188</v>
      </c>
      <c r="C176" s="7124"/>
      <c r="D176" s="7125"/>
      <c r="E176" s="7129" t="s">
        <v>101</v>
      </c>
      <c r="F176" s="7130"/>
      <c r="G176" s="7130"/>
      <c r="H176" s="7130"/>
      <c r="I176" s="7130"/>
      <c r="J176" s="7130"/>
      <c r="K176" s="7130"/>
      <c r="L176" s="2520"/>
      <c r="M176" s="7231" t="s">
        <v>593</v>
      </c>
      <c r="N176" s="7125" t="s">
        <v>592</v>
      </c>
    </row>
    <row r="177" spans="1:14" x14ac:dyDescent="0.25">
      <c r="A177" s="7121"/>
      <c r="B177" s="7194"/>
      <c r="C177" s="7195"/>
      <c r="D177" s="7196"/>
      <c r="E177" s="7129" t="s">
        <v>1205</v>
      </c>
      <c r="F177" s="7135"/>
      <c r="G177" s="7129" t="s">
        <v>1206</v>
      </c>
      <c r="H177" s="7135"/>
      <c r="I177" s="7129" t="s">
        <v>1207</v>
      </c>
      <c r="J177" s="7135"/>
      <c r="K177" s="7129" t="s">
        <v>1195</v>
      </c>
      <c r="L177" s="7239"/>
      <c r="M177" s="7232"/>
      <c r="N177" s="7158"/>
    </row>
    <row r="178" spans="1:14" x14ac:dyDescent="0.25">
      <c r="A178" s="7193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233"/>
      <c r="N178" s="7196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1107</v>
      </c>
      <c r="B205" s="283">
        <f>SUM(CK12:CS168)</f>
        <v>45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 ()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082" t="s">
        <v>1210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  <c r="R6" s="8082"/>
      <c r="S6" s="8082"/>
      <c r="T6" s="8082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123" t="s">
        <v>1212</v>
      </c>
      <c r="B9" s="7817" t="s">
        <v>1213</v>
      </c>
      <c r="C9" s="7202"/>
      <c r="D9" s="7202"/>
      <c r="E9" s="7202"/>
      <c r="F9" s="7202"/>
      <c r="G9" s="7202"/>
      <c r="H9" s="7202"/>
      <c r="I9" s="7202"/>
      <c r="J9" s="7202"/>
      <c r="K9" s="7202"/>
      <c r="L9" s="7202"/>
      <c r="M9" s="7202"/>
      <c r="N9" s="7202"/>
      <c r="O9" s="7202"/>
      <c r="P9" s="7202"/>
      <c r="Q9" s="7202"/>
      <c r="R9" s="7202"/>
      <c r="S9" s="7202"/>
      <c r="T9" s="7202"/>
      <c r="U9" s="7378" t="s">
        <v>609</v>
      </c>
      <c r="V9" s="7223" t="s">
        <v>1214</v>
      </c>
      <c r="W9" s="8121"/>
      <c r="X9" s="7801" t="s">
        <v>1215</v>
      </c>
      <c r="Y9" s="7130"/>
      <c r="Z9" s="7130"/>
      <c r="AA9" s="7130"/>
      <c r="AB9" s="7130"/>
      <c r="AC9" s="7130"/>
      <c r="AD9" s="7130"/>
      <c r="AE9" s="7131"/>
      <c r="AF9" s="8123" t="s">
        <v>1216</v>
      </c>
      <c r="AG9" s="8124"/>
    </row>
    <row r="10" spans="1:98" ht="15" customHeight="1" x14ac:dyDescent="0.25">
      <c r="A10" s="7816"/>
      <c r="B10" s="7234" t="s">
        <v>459</v>
      </c>
      <c r="C10" s="7799" t="s">
        <v>29</v>
      </c>
      <c r="D10" s="7130"/>
      <c r="E10" s="7130"/>
      <c r="F10" s="7130"/>
      <c r="G10" s="7130"/>
      <c r="H10" s="7130"/>
      <c r="I10" s="7130"/>
      <c r="J10" s="7130"/>
      <c r="K10" s="7130"/>
      <c r="L10" s="7130"/>
      <c r="M10" s="7130"/>
      <c r="N10" s="7130"/>
      <c r="O10" s="7130"/>
      <c r="P10" s="7130"/>
      <c r="Q10" s="7130"/>
      <c r="R10" s="7130"/>
      <c r="S10" s="7130"/>
      <c r="T10" s="7130"/>
      <c r="U10" s="7794"/>
      <c r="V10" s="7224"/>
      <c r="W10" s="8122"/>
      <c r="X10" s="8083" t="s">
        <v>1217</v>
      </c>
      <c r="Y10" s="7202"/>
      <c r="Z10" s="7202"/>
      <c r="AA10" s="8084"/>
      <c r="AB10" s="7202" t="s">
        <v>1218</v>
      </c>
      <c r="AC10" s="7202"/>
      <c r="AD10" s="7202"/>
      <c r="AE10" s="7137"/>
      <c r="AF10" s="8125"/>
      <c r="AG10" s="8126"/>
    </row>
    <row r="11" spans="1:98" ht="24.75" customHeight="1" x14ac:dyDescent="0.25">
      <c r="A11" s="7194"/>
      <c r="B11" s="7201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37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161" t="s">
        <v>1279</v>
      </c>
      <c r="B69" s="8129" t="s">
        <v>1280</v>
      </c>
      <c r="C69" s="8123"/>
      <c r="D69" s="8123"/>
      <c r="E69" s="8124"/>
      <c r="F69" s="8129" t="s">
        <v>1281</v>
      </c>
      <c r="G69" s="8123"/>
      <c r="H69" s="8123"/>
      <c r="I69" s="8124"/>
      <c r="J69" s="8123" t="s">
        <v>1282</v>
      </c>
      <c r="K69" s="8123"/>
      <c r="L69" s="8123"/>
      <c r="M69" s="8124"/>
      <c r="N69" s="8130" t="s">
        <v>1283</v>
      </c>
      <c r="O69" s="8131"/>
      <c r="P69" s="8132"/>
      <c r="Q69" s="7123" t="s">
        <v>1284</v>
      </c>
      <c r="R69" s="7125"/>
      <c r="S69" s="7123" t="s">
        <v>1285</v>
      </c>
      <c r="T69" s="7125"/>
      <c r="U69" s="7123" t="s">
        <v>1286</v>
      </c>
      <c r="V69" s="7125"/>
      <c r="W69" s="7161" t="s">
        <v>1287</v>
      </c>
      <c r="X69" s="7123" t="s">
        <v>1288</v>
      </c>
      <c r="Y69" s="7125"/>
      <c r="Z69" s="7123" t="s">
        <v>1289</v>
      </c>
      <c r="AA69" s="7125"/>
      <c r="AB69" s="7799" t="s">
        <v>1290</v>
      </c>
      <c r="AC69" s="7135"/>
      <c r="AD69" s="7161" t="s">
        <v>1291</v>
      </c>
      <c r="AE69" s="8133" t="s">
        <v>1292</v>
      </c>
      <c r="AF69" s="8134"/>
      <c r="AG69" s="7205" t="s">
        <v>1293</v>
      </c>
      <c r="AH69" s="7205"/>
      <c r="AI69" s="7205"/>
    </row>
    <row r="70" spans="1:98" ht="34.5" customHeight="1" x14ac:dyDescent="0.25">
      <c r="A70" s="7201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201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201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/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/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/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/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159" t="s">
        <v>27</v>
      </c>
      <c r="B148" s="7160"/>
      <c r="C148" s="7159" t="s">
        <v>193</v>
      </c>
      <c r="D148" s="7223"/>
      <c r="E148" s="7160"/>
      <c r="F148" s="7817" t="s">
        <v>101</v>
      </c>
      <c r="G148" s="7202"/>
      <c r="H148" s="7202"/>
      <c r="I148" s="7202"/>
      <c r="J148" s="7202"/>
      <c r="K148" s="7202"/>
      <c r="L148" s="7202"/>
      <c r="M148" s="7202"/>
      <c r="N148" s="7202"/>
      <c r="O148" s="7202"/>
      <c r="P148" s="7202"/>
      <c r="Q148" s="7202"/>
      <c r="R148" s="7202"/>
      <c r="S148" s="7202"/>
      <c r="T148" s="7202"/>
      <c r="U148" s="7202"/>
      <c r="V148" s="7202"/>
      <c r="W148" s="7202"/>
      <c r="X148" s="7202"/>
      <c r="Y148" s="7202"/>
      <c r="Z148" s="7202"/>
      <c r="AA148" s="7202"/>
      <c r="AB148" s="7202"/>
      <c r="AC148" s="7202"/>
      <c r="AD148" s="7202"/>
      <c r="AE148" s="7202"/>
      <c r="AF148" s="7202"/>
      <c r="AG148" s="7202"/>
      <c r="AH148" s="7202"/>
      <c r="AI148" s="7202"/>
      <c r="AJ148" s="7202"/>
      <c r="AK148" s="7202"/>
      <c r="AL148" s="7202"/>
      <c r="AM148" s="7202"/>
      <c r="AN148" s="7202"/>
      <c r="AO148" s="7137"/>
      <c r="AP148" s="7178" t="s">
        <v>609</v>
      </c>
      <c r="AQ148" s="7146" t="s">
        <v>1337</v>
      </c>
      <c r="AR148" s="7146" t="s">
        <v>36</v>
      </c>
      <c r="AS148" s="7243" t="s">
        <v>37</v>
      </c>
      <c r="AT148" s="8107" t="s">
        <v>1338</v>
      </c>
      <c r="AU148" s="8108"/>
      <c r="AV148" s="7123" t="s">
        <v>1339</v>
      </c>
      <c r="AW148" s="7125"/>
    </row>
    <row r="149" spans="1:98" x14ac:dyDescent="0.25">
      <c r="A149" s="8086"/>
      <c r="B149" s="8087"/>
      <c r="C149" s="7225"/>
      <c r="D149" s="7224"/>
      <c r="E149" s="8088"/>
      <c r="F149" s="7799" t="s">
        <v>348</v>
      </c>
      <c r="G149" s="7135"/>
      <c r="H149" s="7799" t="s">
        <v>331</v>
      </c>
      <c r="I149" s="7135"/>
      <c r="J149" s="7799" t="s">
        <v>94</v>
      </c>
      <c r="K149" s="7135"/>
      <c r="L149" s="7799" t="s">
        <v>1219</v>
      </c>
      <c r="M149" s="7135"/>
      <c r="N149" s="7799" t="s">
        <v>1340</v>
      </c>
      <c r="O149" s="7135"/>
      <c r="P149" s="7799" t="s">
        <v>45</v>
      </c>
      <c r="Q149" s="7135"/>
      <c r="R149" s="7817" t="s">
        <v>46</v>
      </c>
      <c r="S149" s="7145"/>
      <c r="T149" s="7817" t="s">
        <v>47</v>
      </c>
      <c r="U149" s="7145"/>
      <c r="V149" s="7817" t="s">
        <v>48</v>
      </c>
      <c r="W149" s="7145"/>
      <c r="X149" s="7817" t="s">
        <v>49</v>
      </c>
      <c r="Y149" s="7145"/>
      <c r="Z149" s="7817" t="s">
        <v>50</v>
      </c>
      <c r="AA149" s="7145"/>
      <c r="AB149" s="7817" t="s">
        <v>51</v>
      </c>
      <c r="AC149" s="7145"/>
      <c r="AD149" s="7817" t="s">
        <v>52</v>
      </c>
      <c r="AE149" s="7145"/>
      <c r="AF149" s="7817" t="s">
        <v>53</v>
      </c>
      <c r="AG149" s="7145"/>
      <c r="AH149" s="7817" t="s">
        <v>54</v>
      </c>
      <c r="AI149" s="7145"/>
      <c r="AJ149" s="7817" t="s">
        <v>55</v>
      </c>
      <c r="AK149" s="7145"/>
      <c r="AL149" s="7817" t="s">
        <v>56</v>
      </c>
      <c r="AM149" s="7145"/>
      <c r="AN149" s="7817" t="s">
        <v>57</v>
      </c>
      <c r="AO149" s="7137"/>
      <c r="AP149" s="7180"/>
      <c r="AQ149" s="7147"/>
      <c r="AR149" s="7147"/>
      <c r="AS149" s="8095"/>
      <c r="AT149" s="8109"/>
      <c r="AU149" s="8110"/>
      <c r="AV149" s="8093"/>
      <c r="AW149" s="8094"/>
    </row>
    <row r="150" spans="1:98" x14ac:dyDescent="0.25">
      <c r="A150" s="7225"/>
      <c r="B150" s="8088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179"/>
      <c r="AQ150" s="7148"/>
      <c r="AR150" s="7148"/>
      <c r="AS150" s="7244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085" t="s">
        <v>98</v>
      </c>
      <c r="B151" s="7938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16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234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234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201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27" t="s">
        <v>105</v>
      </c>
      <c r="B156" s="8128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91" t="s">
        <v>1348</v>
      </c>
      <c r="B157" s="809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089" t="s">
        <v>510</v>
      </c>
      <c r="B158" s="8090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91" t="s">
        <v>1349</v>
      </c>
      <c r="B159" s="809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91" t="s">
        <v>1050</v>
      </c>
      <c r="B160" s="809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35" t="s">
        <v>1052</v>
      </c>
      <c r="B161" s="8136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99" t="s">
        <v>77</v>
      </c>
      <c r="B162" s="7135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120" t="s">
        <v>220</v>
      </c>
      <c r="B164" s="7161" t="s">
        <v>27</v>
      </c>
      <c r="C164" s="7159" t="s">
        <v>193</v>
      </c>
      <c r="D164" s="7223"/>
      <c r="E164" s="7160"/>
      <c r="F164" s="7817" t="s">
        <v>101</v>
      </c>
      <c r="G164" s="7202"/>
      <c r="H164" s="7202"/>
      <c r="I164" s="7202"/>
      <c r="J164" s="7202"/>
      <c r="K164" s="7202"/>
      <c r="L164" s="7202"/>
      <c r="M164" s="7202"/>
      <c r="N164" s="7202"/>
      <c r="O164" s="7202"/>
      <c r="P164" s="7202"/>
      <c r="Q164" s="7202"/>
      <c r="R164" s="7202"/>
      <c r="S164" s="7202"/>
      <c r="T164" s="7202"/>
      <c r="U164" s="7202"/>
      <c r="V164" s="7202"/>
      <c r="W164" s="7202"/>
      <c r="X164" s="7202"/>
      <c r="Y164" s="7202"/>
      <c r="Z164" s="7202"/>
      <c r="AA164" s="7202"/>
      <c r="AB164" s="7202"/>
      <c r="AC164" s="7202"/>
      <c r="AD164" s="7202"/>
      <c r="AE164" s="7202"/>
      <c r="AF164" s="7202"/>
      <c r="AG164" s="7202"/>
      <c r="AH164" s="7202"/>
      <c r="AI164" s="7202"/>
      <c r="AJ164" s="7202"/>
      <c r="AK164" s="7202"/>
      <c r="AL164" s="7202"/>
      <c r="AM164" s="7202"/>
      <c r="AN164" s="7202"/>
      <c r="AO164" s="7137"/>
      <c r="AP164" s="7125" t="s">
        <v>609</v>
      </c>
      <c r="AQ164" s="7123" t="s">
        <v>462</v>
      </c>
      <c r="AR164" s="7125"/>
      <c r="AS164" s="8137" t="s">
        <v>36</v>
      </c>
      <c r="AT164" s="8104" t="s">
        <v>37</v>
      </c>
      <c r="AU164" s="8034" t="s">
        <v>34</v>
      </c>
      <c r="AV164" s="7206" t="s">
        <v>35</v>
      </c>
    </row>
    <row r="165" spans="1:98" x14ac:dyDescent="0.25">
      <c r="A165" s="7121"/>
      <c r="B165" s="7234"/>
      <c r="C165" s="7225"/>
      <c r="D165" s="7224"/>
      <c r="E165" s="8088"/>
      <c r="F165" s="7799" t="s">
        <v>348</v>
      </c>
      <c r="G165" s="7135"/>
      <c r="H165" s="7799" t="s">
        <v>331</v>
      </c>
      <c r="I165" s="7135"/>
      <c r="J165" s="7799" t="s">
        <v>94</v>
      </c>
      <c r="K165" s="7135"/>
      <c r="L165" s="7799" t="s">
        <v>1219</v>
      </c>
      <c r="M165" s="7135"/>
      <c r="N165" s="7799" t="s">
        <v>1220</v>
      </c>
      <c r="O165" s="7135"/>
      <c r="P165" s="7799" t="s">
        <v>45</v>
      </c>
      <c r="Q165" s="7135"/>
      <c r="R165" s="7817" t="s">
        <v>46</v>
      </c>
      <c r="S165" s="7145"/>
      <c r="T165" s="7817" t="s">
        <v>47</v>
      </c>
      <c r="U165" s="7145"/>
      <c r="V165" s="7817" t="s">
        <v>48</v>
      </c>
      <c r="W165" s="7145"/>
      <c r="X165" s="7817" t="s">
        <v>49</v>
      </c>
      <c r="Y165" s="7145"/>
      <c r="Z165" s="7817" t="s">
        <v>50</v>
      </c>
      <c r="AA165" s="7145"/>
      <c r="AB165" s="7817" t="s">
        <v>51</v>
      </c>
      <c r="AC165" s="7145"/>
      <c r="AD165" s="7817" t="s">
        <v>52</v>
      </c>
      <c r="AE165" s="7145"/>
      <c r="AF165" s="7817" t="s">
        <v>53</v>
      </c>
      <c r="AG165" s="7145"/>
      <c r="AH165" s="7817" t="s">
        <v>54</v>
      </c>
      <c r="AI165" s="7145"/>
      <c r="AJ165" s="7817" t="s">
        <v>55</v>
      </c>
      <c r="AK165" s="7145"/>
      <c r="AL165" s="7817" t="s">
        <v>56</v>
      </c>
      <c r="AM165" s="7145"/>
      <c r="AN165" s="7817" t="s">
        <v>57</v>
      </c>
      <c r="AO165" s="7137"/>
      <c r="AP165" s="7158"/>
      <c r="AQ165" s="7194"/>
      <c r="AR165" s="7196"/>
      <c r="AS165" s="8138"/>
      <c r="AT165" s="8105"/>
      <c r="AU165" s="8035"/>
      <c r="AV165" s="7207"/>
    </row>
    <row r="166" spans="1:98" ht="26.25" customHeight="1" x14ac:dyDescent="0.25">
      <c r="A166" s="7193"/>
      <c r="B166" s="7201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196"/>
      <c r="AQ166" s="2004" t="s">
        <v>467</v>
      </c>
      <c r="AR166" s="1989" t="s">
        <v>468</v>
      </c>
      <c r="AS166" s="8139"/>
      <c r="AT166" s="8106"/>
      <c r="AU166" s="8036"/>
      <c r="AV166" s="7208"/>
    </row>
    <row r="167" spans="1:98" x14ac:dyDescent="0.25">
      <c r="A167" s="8050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051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052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053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054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938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936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938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936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140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055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067" t="s">
        <v>1356</v>
      </c>
      <c r="B178" s="8068"/>
      <c r="C178" s="8068"/>
      <c r="D178" s="8068"/>
      <c r="E178" s="8068"/>
      <c r="F178" s="8019"/>
      <c r="G178" s="8019"/>
      <c r="H178" s="8019"/>
      <c r="I178" s="8019"/>
      <c r="J178" s="8019"/>
      <c r="K178" s="8019"/>
      <c r="L178" s="8019"/>
      <c r="M178" s="8019"/>
      <c r="N178" s="8019"/>
      <c r="O178" s="8019"/>
      <c r="P178" s="8019"/>
      <c r="Q178" s="8019"/>
      <c r="R178" s="8019"/>
      <c r="S178" s="8019"/>
      <c r="T178" s="8019"/>
      <c r="U178" s="8019"/>
      <c r="V178" s="8019"/>
      <c r="W178" s="8019"/>
      <c r="X178" s="8019"/>
      <c r="Y178" s="8019"/>
      <c r="Z178" s="8019"/>
      <c r="AA178" s="8019"/>
      <c r="AB178" s="8019"/>
      <c r="AC178" s="8019"/>
      <c r="AD178" s="8019"/>
      <c r="AE178" s="8019"/>
      <c r="AF178" s="8019"/>
      <c r="AG178" s="801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056" t="s">
        <v>1357</v>
      </c>
      <c r="B179" s="8057"/>
      <c r="C179" s="8064" t="s">
        <v>459</v>
      </c>
      <c r="D179" s="8065"/>
      <c r="E179" s="8065"/>
      <c r="F179" s="7799" t="s">
        <v>101</v>
      </c>
      <c r="G179" s="7130"/>
      <c r="H179" s="7130"/>
      <c r="I179" s="7130"/>
      <c r="J179" s="7130"/>
      <c r="K179" s="7130"/>
      <c r="L179" s="7130"/>
      <c r="M179" s="7130"/>
      <c r="N179" s="7130"/>
      <c r="O179" s="7130"/>
      <c r="P179" s="7130"/>
      <c r="Q179" s="7130"/>
      <c r="R179" s="7130"/>
      <c r="S179" s="7130"/>
      <c r="T179" s="7130"/>
      <c r="U179" s="7130"/>
      <c r="V179" s="7130"/>
      <c r="W179" s="7130"/>
      <c r="X179" s="7130"/>
      <c r="Y179" s="7130"/>
      <c r="Z179" s="7130"/>
      <c r="AA179" s="7130"/>
      <c r="AB179" s="7130"/>
      <c r="AC179" s="7130"/>
      <c r="AD179" s="7130"/>
      <c r="AE179" s="7130"/>
      <c r="AF179" s="7130"/>
      <c r="AG179" s="7130"/>
      <c r="AH179" s="7130"/>
      <c r="AI179" s="7131"/>
      <c r="AJ179" s="8102" t="s">
        <v>1358</v>
      </c>
      <c r="AK179" s="8102"/>
      <c r="AL179" s="8102"/>
      <c r="AM179" s="8103"/>
      <c r="AN179" s="8099" t="s">
        <v>1359</v>
      </c>
      <c r="AO179" s="7773" t="s">
        <v>1360</v>
      </c>
      <c r="AP179" s="8111"/>
      <c r="AQ179" s="8112" t="s">
        <v>37</v>
      </c>
      <c r="AR179" s="8096" t="s">
        <v>36</v>
      </c>
    </row>
    <row r="180" spans="1:98" x14ac:dyDescent="0.25">
      <c r="A180" s="8058"/>
      <c r="B180" s="8059"/>
      <c r="C180" s="8060"/>
      <c r="D180" s="8066"/>
      <c r="E180" s="8061"/>
      <c r="F180" s="8062" t="s">
        <v>1219</v>
      </c>
      <c r="G180" s="8061"/>
      <c r="H180" s="8062" t="s">
        <v>1316</v>
      </c>
      <c r="I180" s="8061"/>
      <c r="J180" s="8062" t="s">
        <v>45</v>
      </c>
      <c r="K180" s="8061"/>
      <c r="L180" s="8062" t="s">
        <v>46</v>
      </c>
      <c r="M180" s="8061"/>
      <c r="N180" s="8062" t="s">
        <v>47</v>
      </c>
      <c r="O180" s="8061"/>
      <c r="P180" s="8062" t="s">
        <v>48</v>
      </c>
      <c r="Q180" s="8061"/>
      <c r="R180" s="8062" t="s">
        <v>49</v>
      </c>
      <c r="S180" s="8061"/>
      <c r="T180" s="8062" t="s">
        <v>50</v>
      </c>
      <c r="U180" s="8061"/>
      <c r="V180" s="8062" t="s">
        <v>51</v>
      </c>
      <c r="W180" s="8061"/>
      <c r="X180" s="8062" t="s">
        <v>52</v>
      </c>
      <c r="Y180" s="8061"/>
      <c r="Z180" s="8062" t="s">
        <v>53</v>
      </c>
      <c r="AA180" s="8061"/>
      <c r="AB180" s="8062" t="s">
        <v>54</v>
      </c>
      <c r="AC180" s="8061"/>
      <c r="AD180" s="8062" t="s">
        <v>55</v>
      </c>
      <c r="AE180" s="8061"/>
      <c r="AF180" s="8062" t="s">
        <v>56</v>
      </c>
      <c r="AG180" s="8061"/>
      <c r="AH180" s="8062" t="s">
        <v>57</v>
      </c>
      <c r="AI180" s="8063"/>
      <c r="AJ180" s="8045" t="s">
        <v>1020</v>
      </c>
      <c r="AK180" s="8047" t="s">
        <v>1361</v>
      </c>
      <c r="AL180" s="8047" t="s">
        <v>1362</v>
      </c>
      <c r="AM180" s="8115" t="s">
        <v>560</v>
      </c>
      <c r="AN180" s="8100"/>
      <c r="AO180" s="8117" t="s">
        <v>1363</v>
      </c>
      <c r="AP180" s="8119" t="s">
        <v>1364</v>
      </c>
      <c r="AQ180" s="8113"/>
      <c r="AR180" s="8097"/>
    </row>
    <row r="181" spans="1:98" x14ac:dyDescent="0.25">
      <c r="A181" s="8060"/>
      <c r="B181" s="8061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046"/>
      <c r="AK181" s="8048"/>
      <c r="AL181" s="8049"/>
      <c r="AM181" s="8116"/>
      <c r="AN181" s="8101"/>
      <c r="AO181" s="8118"/>
      <c r="AP181" s="8120"/>
      <c r="AQ181" s="8114"/>
      <c r="AR181" s="8098"/>
    </row>
    <row r="182" spans="1:98" ht="15" customHeight="1" x14ac:dyDescent="0.25">
      <c r="A182" s="8037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040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041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042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043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044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037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038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037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039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8" t="s">
        <v>1370</v>
      </c>
      <c r="B192" s="8019"/>
      <c r="C192" s="8019"/>
      <c r="D192" s="8019"/>
      <c r="E192" s="8019"/>
      <c r="F192" s="8019"/>
      <c r="G192" s="8019"/>
      <c r="H192" s="8019"/>
      <c r="I192" s="8019"/>
      <c r="J192" s="8019"/>
      <c r="K192" s="8019"/>
      <c r="L192" s="8019"/>
      <c r="M192" s="8019"/>
      <c r="N192" s="8019"/>
      <c r="O192" s="8019"/>
      <c r="P192" s="8019"/>
      <c r="Q192" s="8019"/>
    </row>
    <row r="193" spans="1:102" ht="15" customHeight="1" x14ac:dyDescent="0.25">
      <c r="A193" s="8021" t="s">
        <v>1371</v>
      </c>
      <c r="B193" s="8022"/>
      <c r="C193" s="8028" t="s">
        <v>394</v>
      </c>
      <c r="D193" s="8145" t="s">
        <v>58</v>
      </c>
      <c r="E193" s="8029" t="s">
        <v>59</v>
      </c>
      <c r="F193" s="8079" t="s">
        <v>101</v>
      </c>
      <c r="G193" s="8080"/>
      <c r="H193" s="8080"/>
      <c r="I193" s="8080"/>
      <c r="J193" s="8080"/>
      <c r="K193" s="8080"/>
      <c r="L193" s="8080"/>
      <c r="M193" s="8080"/>
      <c r="N193" s="8080"/>
      <c r="O193" s="8080"/>
      <c r="P193" s="8080"/>
      <c r="Q193" s="8080"/>
      <c r="R193" s="8080"/>
      <c r="S193" s="8081"/>
      <c r="T193" s="8149" t="s">
        <v>1372</v>
      </c>
      <c r="U193" s="8152" t="s">
        <v>460</v>
      </c>
      <c r="V193" s="8069" t="s">
        <v>37</v>
      </c>
      <c r="W193" s="8072" t="s">
        <v>36</v>
      </c>
      <c r="X193" s="7212" t="s">
        <v>34</v>
      </c>
      <c r="Y193" s="7149" t="s">
        <v>35</v>
      </c>
      <c r="Z193" s="8075" t="s">
        <v>1373</v>
      </c>
      <c r="AA193" s="8076"/>
    </row>
    <row r="194" spans="1:102" x14ac:dyDescent="0.25">
      <c r="A194" s="8023"/>
      <c r="B194" s="8024"/>
      <c r="C194" s="8028"/>
      <c r="D194" s="8145"/>
      <c r="E194" s="8030"/>
      <c r="F194" s="8025" t="s">
        <v>1374</v>
      </c>
      <c r="G194" s="8026"/>
      <c r="H194" s="8140" t="s">
        <v>1375</v>
      </c>
      <c r="I194" s="8026"/>
      <c r="J194" s="8141" t="s">
        <v>1376</v>
      </c>
      <c r="K194" s="8142"/>
      <c r="L194" s="8025" t="s">
        <v>1377</v>
      </c>
      <c r="M194" s="8026"/>
      <c r="N194" s="8025" t="s">
        <v>1378</v>
      </c>
      <c r="O194" s="8026"/>
      <c r="P194" s="8025" t="s">
        <v>1379</v>
      </c>
      <c r="Q194" s="8026"/>
      <c r="R194" s="8143" t="s">
        <v>520</v>
      </c>
      <c r="S194" s="8144"/>
      <c r="T194" s="8150"/>
      <c r="U194" s="8153"/>
      <c r="V194" s="8070"/>
      <c r="W194" s="8073"/>
      <c r="X194" s="7213"/>
      <c r="Y194" s="7150"/>
      <c r="Z194" s="8077"/>
      <c r="AA194" s="8078"/>
    </row>
    <row r="195" spans="1:102" ht="36" customHeight="1" x14ac:dyDescent="0.25">
      <c r="A195" s="8025"/>
      <c r="B195" s="8026"/>
      <c r="C195" s="8028"/>
      <c r="D195" s="8145"/>
      <c r="E195" s="8030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151"/>
      <c r="U195" s="8154"/>
      <c r="V195" s="8071"/>
      <c r="W195" s="8074"/>
      <c r="X195" s="7214"/>
      <c r="Y195" s="7151"/>
      <c r="Z195" s="2603" t="s">
        <v>467</v>
      </c>
      <c r="AA195" s="2604" t="s">
        <v>1380</v>
      </c>
    </row>
    <row r="196" spans="1:102" x14ac:dyDescent="0.25">
      <c r="A196" s="8146" t="s">
        <v>1381</v>
      </c>
      <c r="B196" s="8146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47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47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47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47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47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48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8" t="s">
        <v>1388</v>
      </c>
      <c r="B203" s="8019"/>
      <c r="C203" s="8019"/>
      <c r="D203" s="8019"/>
      <c r="E203" s="8019"/>
    </row>
    <row r="204" spans="1:102" x14ac:dyDescent="0.25">
      <c r="A204" s="8021" t="s">
        <v>1371</v>
      </c>
      <c r="B204" s="8022"/>
      <c r="C204" s="8027" t="s">
        <v>931</v>
      </c>
      <c r="D204" s="8028" t="s">
        <v>58</v>
      </c>
      <c r="E204" s="8029" t="s">
        <v>59</v>
      </c>
      <c r="F204" s="8003" t="s">
        <v>673</v>
      </c>
      <c r="G204" s="8011"/>
      <c r="H204" s="8032" t="s">
        <v>1389</v>
      </c>
      <c r="I204" s="8032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3"/>
      <c r="B205" s="8024"/>
      <c r="C205" s="8027"/>
      <c r="D205" s="8028"/>
      <c r="E205" s="8030"/>
      <c r="F205" s="8033" t="s">
        <v>58</v>
      </c>
      <c r="G205" s="8009" t="s">
        <v>59</v>
      </c>
      <c r="H205" s="8010" t="s">
        <v>58</v>
      </c>
      <c r="I205" s="8011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25"/>
      <c r="B206" s="8026"/>
      <c r="C206" s="8027"/>
      <c r="D206" s="8028"/>
      <c r="E206" s="8030"/>
      <c r="F206" s="8033"/>
      <c r="G206" s="8009"/>
      <c r="H206" s="8010"/>
      <c r="I206" s="801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031" t="s">
        <v>1390</v>
      </c>
      <c r="B207" s="8031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020" t="s">
        <v>1391</v>
      </c>
      <c r="B208" s="802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8" t="s">
        <v>1392</v>
      </c>
      <c r="B209" s="8019"/>
      <c r="C209" s="8019"/>
      <c r="D209" s="8019"/>
      <c r="E209" s="8019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161" t="s">
        <v>220</v>
      </c>
      <c r="B210" s="7161" t="s">
        <v>77</v>
      </c>
      <c r="C210" s="7799" t="s">
        <v>101</v>
      </c>
      <c r="D210" s="7130"/>
      <c r="E210" s="7130"/>
      <c r="F210" s="7130"/>
      <c r="G210" s="7130"/>
      <c r="H210" s="7130"/>
      <c r="I210" s="7130"/>
      <c r="J210" s="7131"/>
      <c r="K210" s="8012" t="s">
        <v>1012</v>
      </c>
      <c r="L210" s="8013"/>
      <c r="M210" s="8014"/>
    </row>
    <row r="211" spans="1:95" x14ac:dyDescent="0.25">
      <c r="A211" s="7234"/>
      <c r="B211" s="7234"/>
      <c r="C211" s="8003" t="s">
        <v>1393</v>
      </c>
      <c r="D211" s="8011"/>
      <c r="E211" s="7817" t="s">
        <v>45</v>
      </c>
      <c r="F211" s="7145"/>
      <c r="G211" s="7817" t="s">
        <v>46</v>
      </c>
      <c r="H211" s="7145"/>
      <c r="I211" s="7817" t="s">
        <v>1394</v>
      </c>
      <c r="J211" s="7137"/>
      <c r="K211" s="8015"/>
      <c r="L211" s="8016"/>
      <c r="M211" s="8017"/>
    </row>
    <row r="212" spans="1:95" x14ac:dyDescent="0.25">
      <c r="A212" s="7201"/>
      <c r="B212" s="7201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 ()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 ()</v>
      </c>
    </row>
    <row r="4" spans="1:97" ht="16.350000000000001" customHeight="1" x14ac:dyDescent="0.2">
      <c r="A4" s="5551" t="str">
        <f>CONCATENATE("MES: ",NOMBRE!B6, " (",NOMBRE!C6,NOMBRE!D6,")")</f>
        <v>MES: MARZO (03)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162" t="s">
        <v>1401</v>
      </c>
      <c r="B6" s="8162"/>
      <c r="C6" s="8162"/>
      <c r="D6" s="8162"/>
      <c r="E6" s="8162"/>
      <c r="F6" s="8162"/>
      <c r="G6" s="8162"/>
      <c r="H6" s="8162"/>
      <c r="I6" s="8162"/>
      <c r="J6" s="8162"/>
      <c r="K6" s="8162"/>
      <c r="L6" s="8162"/>
      <c r="M6" s="8162"/>
      <c r="N6" s="8162"/>
      <c r="O6" s="8162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63" t="s">
        <v>1404</v>
      </c>
      <c r="B9" s="8166" t="s">
        <v>1405</v>
      </c>
      <c r="C9" s="8167"/>
      <c r="D9" s="8155"/>
      <c r="E9" s="8168" t="s">
        <v>1406</v>
      </c>
      <c r="F9" s="8168"/>
      <c r="G9" s="8168"/>
      <c r="H9" s="8168"/>
      <c r="I9" s="8168"/>
      <c r="J9" s="8168"/>
      <c r="K9" s="8168"/>
      <c r="L9" s="8168"/>
      <c r="M9" s="8168"/>
      <c r="N9" s="8168"/>
      <c r="O9" s="8168"/>
      <c r="P9" s="8168"/>
      <c r="Q9" s="8168"/>
      <c r="R9" s="8168"/>
      <c r="S9" s="8168"/>
      <c r="T9" s="8168"/>
      <c r="U9" s="8168"/>
      <c r="V9" s="8168"/>
      <c r="W9" s="8168"/>
      <c r="X9" s="8168"/>
      <c r="Y9" s="8168"/>
      <c r="Z9" s="8168"/>
      <c r="AA9" s="8168"/>
      <c r="AB9" s="8168"/>
      <c r="AC9" s="8168"/>
      <c r="AD9" s="8168"/>
      <c r="AE9" s="8168"/>
      <c r="AF9" s="8168"/>
      <c r="AG9" s="8168"/>
      <c r="AH9" s="8168"/>
      <c r="AI9" s="8168"/>
      <c r="AJ9" s="8168"/>
      <c r="AK9" s="8168"/>
      <c r="AL9" s="8169"/>
      <c r="AM9" s="8155" t="s">
        <v>609</v>
      </c>
      <c r="AN9" s="8157" t="s">
        <v>1407</v>
      </c>
      <c r="AO9" s="8159"/>
      <c r="AP9" s="8159"/>
      <c r="AQ9" s="8176"/>
      <c r="AR9" s="8173" t="s">
        <v>1408</v>
      </c>
      <c r="AS9" s="8173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64"/>
      <c r="B10" s="8160"/>
      <c r="C10" s="8161"/>
      <c r="D10" s="8156"/>
      <c r="E10" s="8168" t="s">
        <v>348</v>
      </c>
      <c r="F10" s="8168"/>
      <c r="G10" s="8168" t="s">
        <v>331</v>
      </c>
      <c r="H10" s="8168"/>
      <c r="I10" s="8168" t="s">
        <v>94</v>
      </c>
      <c r="J10" s="8168"/>
      <c r="K10" s="8168" t="s">
        <v>44</v>
      </c>
      <c r="L10" s="8168"/>
      <c r="M10" s="8168" t="s">
        <v>45</v>
      </c>
      <c r="N10" s="8168"/>
      <c r="O10" s="8170" t="s">
        <v>46</v>
      </c>
      <c r="P10" s="8170"/>
      <c r="Q10" s="8170" t="s">
        <v>47</v>
      </c>
      <c r="R10" s="8170"/>
      <c r="S10" s="8170" t="s">
        <v>48</v>
      </c>
      <c r="T10" s="8170"/>
      <c r="U10" s="8170" t="s">
        <v>49</v>
      </c>
      <c r="V10" s="8170"/>
      <c r="W10" s="8170" t="s">
        <v>50</v>
      </c>
      <c r="X10" s="8170"/>
      <c r="Y10" s="8170" t="s">
        <v>51</v>
      </c>
      <c r="Z10" s="8170"/>
      <c r="AA10" s="8170" t="s">
        <v>52</v>
      </c>
      <c r="AB10" s="8170"/>
      <c r="AC10" s="8170" t="s">
        <v>53</v>
      </c>
      <c r="AD10" s="8170"/>
      <c r="AE10" s="8170" t="s">
        <v>54</v>
      </c>
      <c r="AF10" s="8170"/>
      <c r="AG10" s="8170" t="s">
        <v>55</v>
      </c>
      <c r="AH10" s="8170"/>
      <c r="AI10" s="8170" t="s">
        <v>56</v>
      </c>
      <c r="AJ10" s="8170"/>
      <c r="AK10" s="8170" t="s">
        <v>57</v>
      </c>
      <c r="AL10" s="8177"/>
      <c r="AM10" s="7493"/>
      <c r="AN10" s="8178" t="s">
        <v>1410</v>
      </c>
      <c r="AO10" s="8171" t="s">
        <v>1411</v>
      </c>
      <c r="AP10" s="8171" t="s">
        <v>1412</v>
      </c>
      <c r="AQ10" s="8172" t="s">
        <v>1413</v>
      </c>
      <c r="AR10" s="7291"/>
      <c r="AS10" s="7291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65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56"/>
      <c r="AN11" s="8179"/>
      <c r="AO11" s="7349"/>
      <c r="AP11" s="7349"/>
      <c r="AQ11" s="7504"/>
      <c r="AR11" s="8174"/>
      <c r="AS11" s="8174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63" t="s">
        <v>1419</v>
      </c>
      <c r="B17" s="8166" t="s">
        <v>1405</v>
      </c>
      <c r="C17" s="8167"/>
      <c r="D17" s="8155"/>
      <c r="E17" s="8157" t="s">
        <v>1406</v>
      </c>
      <c r="F17" s="8159"/>
      <c r="G17" s="8159"/>
      <c r="H17" s="8159"/>
      <c r="I17" s="8159"/>
      <c r="J17" s="8159"/>
      <c r="K17" s="8159"/>
      <c r="L17" s="8159"/>
      <c r="M17" s="8159"/>
      <c r="N17" s="8159"/>
      <c r="O17" s="8159"/>
      <c r="P17" s="8159"/>
      <c r="Q17" s="8159"/>
      <c r="R17" s="8159"/>
      <c r="S17" s="8159"/>
      <c r="T17" s="8159"/>
      <c r="U17" s="8159"/>
      <c r="V17" s="8159"/>
      <c r="W17" s="8159"/>
      <c r="X17" s="8159"/>
      <c r="Y17" s="8159"/>
      <c r="Z17" s="8159"/>
      <c r="AA17" s="8159"/>
      <c r="AB17" s="8159"/>
      <c r="AC17" s="8159"/>
      <c r="AD17" s="8159"/>
      <c r="AE17" s="8159"/>
      <c r="AF17" s="8159"/>
      <c r="AG17" s="8159"/>
      <c r="AH17" s="8159"/>
      <c r="AI17" s="8159"/>
      <c r="AJ17" s="8159"/>
      <c r="AK17" s="8159"/>
      <c r="AL17" s="7740"/>
      <c r="AM17" s="8180" t="s">
        <v>609</v>
      </c>
      <c r="AN17" s="7632" t="s">
        <v>1420</v>
      </c>
      <c r="AO17" s="8182" t="s">
        <v>1409</v>
      </c>
      <c r="AP17" s="8183" t="s">
        <v>478</v>
      </c>
      <c r="AQ17" s="8185" t="s">
        <v>1421</v>
      </c>
      <c r="AR17" s="8182" t="s">
        <v>35</v>
      </c>
      <c r="AS17" s="8157" t="s">
        <v>1422</v>
      </c>
      <c r="AT17" s="8159"/>
      <c r="AU17" s="8159"/>
      <c r="AV17" s="8159"/>
      <c r="AW17" s="8158"/>
      <c r="AX17" s="8155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64"/>
      <c r="B18" s="8160"/>
      <c r="C18" s="8161"/>
      <c r="D18" s="8156"/>
      <c r="E18" s="8157" t="s">
        <v>348</v>
      </c>
      <c r="F18" s="8176"/>
      <c r="G18" s="8157" t="s">
        <v>331</v>
      </c>
      <c r="H18" s="8176"/>
      <c r="I18" s="8157" t="s">
        <v>94</v>
      </c>
      <c r="J18" s="8176"/>
      <c r="K18" s="8157" t="s">
        <v>44</v>
      </c>
      <c r="L18" s="8176"/>
      <c r="M18" s="8157" t="s">
        <v>45</v>
      </c>
      <c r="N18" s="8176"/>
      <c r="O18" s="8194" t="s">
        <v>46</v>
      </c>
      <c r="P18" s="8195"/>
      <c r="Q18" s="8194" t="s">
        <v>47</v>
      </c>
      <c r="R18" s="8195"/>
      <c r="S18" s="8194" t="s">
        <v>48</v>
      </c>
      <c r="T18" s="8195"/>
      <c r="U18" s="8194" t="s">
        <v>49</v>
      </c>
      <c r="V18" s="8195"/>
      <c r="W18" s="8194" t="s">
        <v>50</v>
      </c>
      <c r="X18" s="8195"/>
      <c r="Y18" s="8194" t="s">
        <v>51</v>
      </c>
      <c r="Z18" s="8195"/>
      <c r="AA18" s="8194" t="s">
        <v>52</v>
      </c>
      <c r="AB18" s="8195"/>
      <c r="AC18" s="8194" t="s">
        <v>53</v>
      </c>
      <c r="AD18" s="8195"/>
      <c r="AE18" s="8194" t="s">
        <v>54</v>
      </c>
      <c r="AF18" s="8195"/>
      <c r="AG18" s="8194" t="s">
        <v>55</v>
      </c>
      <c r="AH18" s="8195"/>
      <c r="AI18" s="8194" t="s">
        <v>56</v>
      </c>
      <c r="AJ18" s="8195"/>
      <c r="AK18" s="8194" t="s">
        <v>57</v>
      </c>
      <c r="AL18" s="8196"/>
      <c r="AM18" s="7387"/>
      <c r="AN18" s="7320"/>
      <c r="AO18" s="7291"/>
      <c r="AP18" s="7581"/>
      <c r="AQ18" s="8186"/>
      <c r="AR18" s="7291"/>
      <c r="AS18" s="8155" t="s">
        <v>1424</v>
      </c>
      <c r="AT18" s="8160" t="s">
        <v>1425</v>
      </c>
      <c r="AU18" s="8156"/>
      <c r="AV18" s="8157" t="s">
        <v>1426</v>
      </c>
      <c r="AW18" s="8158"/>
      <c r="AX18" s="7493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65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81"/>
      <c r="AN19" s="7677"/>
      <c r="AO19" s="8174"/>
      <c r="AP19" s="8184"/>
      <c r="AQ19" s="8187"/>
      <c r="AR19" s="8174"/>
      <c r="AS19" s="8161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56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175" t="s">
        <v>1435</v>
      </c>
      <c r="B27" s="8175"/>
      <c r="C27" s="8175"/>
      <c r="D27" s="8175"/>
      <c r="E27" s="8175"/>
      <c r="F27" s="8175"/>
      <c r="G27" s="8175"/>
      <c r="H27" s="8175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88" t="s">
        <v>27</v>
      </c>
      <c r="B28" s="8166" t="s">
        <v>1405</v>
      </c>
      <c r="C28" s="8167"/>
      <c r="D28" s="8155"/>
      <c r="E28" s="8157" t="s">
        <v>101</v>
      </c>
      <c r="F28" s="8159"/>
      <c r="G28" s="8159"/>
      <c r="H28" s="8159"/>
      <c r="I28" s="8159"/>
      <c r="J28" s="8159"/>
      <c r="K28" s="8159"/>
      <c r="L28" s="8159"/>
      <c r="M28" s="8159"/>
      <c r="N28" s="8159"/>
      <c r="O28" s="8159"/>
      <c r="P28" s="8159"/>
      <c r="Q28" s="8159"/>
      <c r="R28" s="8159"/>
      <c r="S28" s="8159"/>
      <c r="T28" s="8159"/>
      <c r="U28" s="8159"/>
      <c r="V28" s="8159"/>
      <c r="W28" s="8159"/>
      <c r="X28" s="8159"/>
      <c r="Y28" s="8159"/>
      <c r="Z28" s="8159"/>
      <c r="AA28" s="8159"/>
      <c r="AB28" s="8159"/>
      <c r="AC28" s="8159"/>
      <c r="AD28" s="8159"/>
      <c r="AE28" s="8159"/>
      <c r="AF28" s="8159"/>
      <c r="AG28" s="8159"/>
      <c r="AH28" s="8159"/>
      <c r="AI28" s="8159"/>
      <c r="AJ28" s="8159"/>
      <c r="AK28" s="8159"/>
      <c r="AL28" s="7740"/>
      <c r="AM28" s="8191" t="s">
        <v>609</v>
      </c>
      <c r="AN28" s="8155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189"/>
      <c r="B29" s="8160"/>
      <c r="C29" s="8161"/>
      <c r="D29" s="8156"/>
      <c r="E29" s="8157" t="s">
        <v>1436</v>
      </c>
      <c r="F29" s="8176"/>
      <c r="G29" s="8157" t="s">
        <v>1437</v>
      </c>
      <c r="H29" s="8176"/>
      <c r="I29" s="8157" t="s">
        <v>1438</v>
      </c>
      <c r="J29" s="8176"/>
      <c r="K29" s="8157" t="s">
        <v>1439</v>
      </c>
      <c r="L29" s="8176"/>
      <c r="M29" s="8157" t="s">
        <v>1440</v>
      </c>
      <c r="N29" s="8176"/>
      <c r="O29" s="8194" t="s">
        <v>1441</v>
      </c>
      <c r="P29" s="8195"/>
      <c r="Q29" s="8194" t="s">
        <v>1442</v>
      </c>
      <c r="R29" s="8195"/>
      <c r="S29" s="8194" t="s">
        <v>1443</v>
      </c>
      <c r="T29" s="8195"/>
      <c r="U29" s="8194" t="s">
        <v>1444</v>
      </c>
      <c r="V29" s="8195"/>
      <c r="W29" s="8194" t="s">
        <v>1445</v>
      </c>
      <c r="X29" s="8195"/>
      <c r="Y29" s="8194" t="s">
        <v>1446</v>
      </c>
      <c r="Z29" s="8195"/>
      <c r="AA29" s="8194" t="s">
        <v>1447</v>
      </c>
      <c r="AB29" s="8195"/>
      <c r="AC29" s="8194" t="s">
        <v>1448</v>
      </c>
      <c r="AD29" s="8195"/>
      <c r="AE29" s="8194" t="s">
        <v>1449</v>
      </c>
      <c r="AF29" s="8195"/>
      <c r="AG29" s="8194" t="s">
        <v>1450</v>
      </c>
      <c r="AH29" s="8195"/>
      <c r="AI29" s="8194" t="s">
        <v>1451</v>
      </c>
      <c r="AJ29" s="8195"/>
      <c r="AK29" s="8194" t="s">
        <v>1452</v>
      </c>
      <c r="AL29" s="8196"/>
      <c r="AM29" s="8192"/>
      <c r="AN29" s="7493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0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93"/>
      <c r="AN30" s="8156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88" t="s">
        <v>27</v>
      </c>
      <c r="B38" s="8166" t="s">
        <v>1405</v>
      </c>
      <c r="C38" s="8167"/>
      <c r="D38" s="8155"/>
      <c r="E38" s="8168" t="s">
        <v>101</v>
      </c>
      <c r="F38" s="8168"/>
      <c r="G38" s="8168"/>
      <c r="H38" s="8168"/>
      <c r="I38" s="8168"/>
      <c r="J38" s="8168"/>
      <c r="K38" s="8168"/>
      <c r="L38" s="8168"/>
      <c r="M38" s="8168"/>
      <c r="N38" s="8168"/>
      <c r="O38" s="8168"/>
      <c r="P38" s="8168"/>
      <c r="Q38" s="8168"/>
      <c r="R38" s="8168"/>
      <c r="S38" s="8168"/>
      <c r="T38" s="8168"/>
      <c r="U38" s="8168"/>
      <c r="V38" s="8168"/>
      <c r="W38" s="8168"/>
      <c r="X38" s="8168"/>
      <c r="Y38" s="8168"/>
      <c r="Z38" s="8168"/>
      <c r="AA38" s="8168"/>
      <c r="AB38" s="8168"/>
      <c r="AC38" s="8168"/>
      <c r="AD38" s="8168"/>
      <c r="AE38" s="8168"/>
      <c r="AF38" s="8168"/>
      <c r="AG38" s="8168"/>
      <c r="AH38" s="8168"/>
      <c r="AI38" s="8168"/>
      <c r="AJ38" s="8168"/>
      <c r="AK38" s="8168"/>
      <c r="AL38" s="8169"/>
      <c r="AM38" s="8191" t="s">
        <v>609</v>
      </c>
      <c r="AN38" s="8155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189"/>
      <c r="B39" s="8160"/>
      <c r="C39" s="8161"/>
      <c r="D39" s="8156"/>
      <c r="E39" s="8168" t="s">
        <v>348</v>
      </c>
      <c r="F39" s="8168"/>
      <c r="G39" s="8168" t="s">
        <v>331</v>
      </c>
      <c r="H39" s="8168"/>
      <c r="I39" s="8168" t="s">
        <v>94</v>
      </c>
      <c r="J39" s="8168"/>
      <c r="K39" s="8168" t="s">
        <v>44</v>
      </c>
      <c r="L39" s="8168"/>
      <c r="M39" s="8168" t="s">
        <v>45</v>
      </c>
      <c r="N39" s="8168"/>
      <c r="O39" s="8170" t="s">
        <v>46</v>
      </c>
      <c r="P39" s="8170"/>
      <c r="Q39" s="8170" t="s">
        <v>47</v>
      </c>
      <c r="R39" s="8170"/>
      <c r="S39" s="8170" t="s">
        <v>48</v>
      </c>
      <c r="T39" s="8170"/>
      <c r="U39" s="8170" t="s">
        <v>49</v>
      </c>
      <c r="V39" s="8170"/>
      <c r="W39" s="8170" t="s">
        <v>50</v>
      </c>
      <c r="X39" s="8170"/>
      <c r="Y39" s="8170" t="s">
        <v>51</v>
      </c>
      <c r="Z39" s="8170"/>
      <c r="AA39" s="8170" t="s">
        <v>52</v>
      </c>
      <c r="AB39" s="8170"/>
      <c r="AC39" s="8170" t="s">
        <v>53</v>
      </c>
      <c r="AD39" s="8170"/>
      <c r="AE39" s="8170" t="s">
        <v>54</v>
      </c>
      <c r="AF39" s="8170"/>
      <c r="AG39" s="8170" t="s">
        <v>55</v>
      </c>
      <c r="AH39" s="8170"/>
      <c r="AI39" s="8170" t="s">
        <v>56</v>
      </c>
      <c r="AJ39" s="8170"/>
      <c r="AK39" s="8170" t="s">
        <v>57</v>
      </c>
      <c r="AL39" s="8177"/>
      <c r="AM39" s="8192"/>
      <c r="AN39" s="7493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0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93"/>
      <c r="AN40" s="8156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88" t="s">
        <v>27</v>
      </c>
      <c r="B48" s="8166" t="s">
        <v>1405</v>
      </c>
      <c r="C48" s="8167"/>
      <c r="D48" s="8155"/>
      <c r="E48" s="8157" t="s">
        <v>101</v>
      </c>
      <c r="F48" s="8159"/>
      <c r="G48" s="8159"/>
      <c r="H48" s="8159"/>
      <c r="I48" s="8159"/>
      <c r="J48" s="8159"/>
      <c r="K48" s="8159"/>
      <c r="L48" s="8159"/>
      <c r="M48" s="8159"/>
      <c r="N48" s="8159"/>
      <c r="O48" s="8159"/>
      <c r="P48" s="8159"/>
      <c r="Q48" s="8159"/>
      <c r="R48" s="8159"/>
      <c r="S48" s="8159"/>
      <c r="T48" s="8159"/>
      <c r="U48" s="8159"/>
      <c r="V48" s="8159"/>
      <c r="W48" s="8159"/>
      <c r="X48" s="8159"/>
      <c r="Y48" s="8159"/>
      <c r="Z48" s="8159"/>
      <c r="AA48" s="8159"/>
      <c r="AB48" s="8159"/>
      <c r="AC48" s="8159"/>
      <c r="AD48" s="8159"/>
      <c r="AE48" s="8159"/>
      <c r="AF48" s="8159"/>
      <c r="AG48" s="8159"/>
      <c r="AH48" s="8159"/>
      <c r="AI48" s="8159"/>
      <c r="AJ48" s="8159"/>
      <c r="AK48" s="8159"/>
      <c r="AL48" s="7740"/>
      <c r="AM48" s="8191" t="s">
        <v>609</v>
      </c>
      <c r="AN48" s="8182" t="s">
        <v>1409</v>
      </c>
      <c r="AO48" s="8155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189"/>
      <c r="B49" s="8160"/>
      <c r="C49" s="8161"/>
      <c r="D49" s="8156"/>
      <c r="E49" s="8168" t="s">
        <v>348</v>
      </c>
      <c r="F49" s="8168"/>
      <c r="G49" s="8168" t="s">
        <v>331</v>
      </c>
      <c r="H49" s="8168"/>
      <c r="I49" s="8168" t="s">
        <v>94</v>
      </c>
      <c r="J49" s="8168"/>
      <c r="K49" s="8168" t="s">
        <v>44</v>
      </c>
      <c r="L49" s="8168"/>
      <c r="M49" s="8168" t="s">
        <v>45</v>
      </c>
      <c r="N49" s="8168"/>
      <c r="O49" s="8170" t="s">
        <v>46</v>
      </c>
      <c r="P49" s="8170"/>
      <c r="Q49" s="8170" t="s">
        <v>47</v>
      </c>
      <c r="R49" s="8170"/>
      <c r="S49" s="8170" t="s">
        <v>48</v>
      </c>
      <c r="T49" s="8170"/>
      <c r="U49" s="8170" t="s">
        <v>49</v>
      </c>
      <c r="V49" s="8170"/>
      <c r="W49" s="8170" t="s">
        <v>50</v>
      </c>
      <c r="X49" s="8170"/>
      <c r="Y49" s="8170" t="s">
        <v>51</v>
      </c>
      <c r="Z49" s="8170"/>
      <c r="AA49" s="8170" t="s">
        <v>52</v>
      </c>
      <c r="AB49" s="8170"/>
      <c r="AC49" s="8170" t="s">
        <v>53</v>
      </c>
      <c r="AD49" s="8170"/>
      <c r="AE49" s="8170" t="s">
        <v>54</v>
      </c>
      <c r="AF49" s="8170"/>
      <c r="AG49" s="8170" t="s">
        <v>55</v>
      </c>
      <c r="AH49" s="8170"/>
      <c r="AI49" s="8170" t="s">
        <v>56</v>
      </c>
      <c r="AJ49" s="8170"/>
      <c r="AK49" s="8170" t="s">
        <v>57</v>
      </c>
      <c r="AL49" s="8177"/>
      <c r="AM49" s="8192"/>
      <c r="AN49" s="7291"/>
      <c r="AO49" s="7493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0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93"/>
      <c r="AN50" s="8174"/>
      <c r="AO50" s="8156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7" t="s">
        <v>1460</v>
      </c>
      <c r="B58" s="8201" t="s">
        <v>77</v>
      </c>
      <c r="C58" s="8202"/>
      <c r="D58" s="8203"/>
      <c r="E58" s="8207" t="s">
        <v>101</v>
      </c>
      <c r="F58" s="8208"/>
      <c r="G58" s="8208"/>
      <c r="H58" s="8208"/>
      <c r="I58" s="8208"/>
      <c r="J58" s="8208"/>
      <c r="K58" s="8208"/>
      <c r="L58" s="8208"/>
      <c r="M58" s="8208"/>
      <c r="N58" s="8208"/>
      <c r="O58" s="8208"/>
      <c r="P58" s="8208"/>
      <c r="Q58" s="8208"/>
      <c r="R58" s="8208"/>
      <c r="S58" s="8208"/>
      <c r="T58" s="8208"/>
      <c r="U58" s="8208"/>
      <c r="V58" s="8208"/>
      <c r="W58" s="8208"/>
      <c r="X58" s="8208"/>
      <c r="Y58" s="8208"/>
      <c r="Z58" s="8208"/>
      <c r="AA58" s="8208"/>
      <c r="AB58" s="8208"/>
      <c r="AC58" s="8208"/>
      <c r="AD58" s="8208"/>
      <c r="AE58" s="8208"/>
      <c r="AF58" s="8208"/>
      <c r="AG58" s="8208"/>
      <c r="AH58" s="8208"/>
      <c r="AI58" s="8208"/>
      <c r="AJ58" s="8208"/>
      <c r="AK58" s="8208"/>
      <c r="AL58" s="8209"/>
      <c r="AM58" s="8197" t="s">
        <v>1461</v>
      </c>
      <c r="AN58" s="8198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320"/>
      <c r="B59" s="8204"/>
      <c r="C59" s="8205"/>
      <c r="D59" s="8206"/>
      <c r="E59" s="8168" t="s">
        <v>348</v>
      </c>
      <c r="F59" s="8168"/>
      <c r="G59" s="8168" t="s">
        <v>331</v>
      </c>
      <c r="H59" s="8168"/>
      <c r="I59" s="8168" t="s">
        <v>94</v>
      </c>
      <c r="J59" s="8168"/>
      <c r="K59" s="8168" t="s">
        <v>44</v>
      </c>
      <c r="L59" s="8168"/>
      <c r="M59" s="8168" t="s">
        <v>45</v>
      </c>
      <c r="N59" s="8168"/>
      <c r="O59" s="8170" t="s">
        <v>46</v>
      </c>
      <c r="P59" s="8170"/>
      <c r="Q59" s="8170" t="s">
        <v>47</v>
      </c>
      <c r="R59" s="8170"/>
      <c r="S59" s="8170" t="s">
        <v>48</v>
      </c>
      <c r="T59" s="8170"/>
      <c r="U59" s="8170" t="s">
        <v>49</v>
      </c>
      <c r="V59" s="8170"/>
      <c r="W59" s="8170" t="s">
        <v>50</v>
      </c>
      <c r="X59" s="8170"/>
      <c r="Y59" s="8170" t="s">
        <v>51</v>
      </c>
      <c r="Z59" s="8170"/>
      <c r="AA59" s="8170" t="s">
        <v>52</v>
      </c>
      <c r="AB59" s="8170"/>
      <c r="AC59" s="8170" t="s">
        <v>53</v>
      </c>
      <c r="AD59" s="8170"/>
      <c r="AE59" s="8170" t="s">
        <v>54</v>
      </c>
      <c r="AF59" s="8170"/>
      <c r="AG59" s="8170" t="s">
        <v>55</v>
      </c>
      <c r="AH59" s="8170"/>
      <c r="AI59" s="8170" t="s">
        <v>56</v>
      </c>
      <c r="AJ59" s="8170"/>
      <c r="AK59" s="8170" t="s">
        <v>57</v>
      </c>
      <c r="AL59" s="8177"/>
      <c r="AM59" s="8199"/>
      <c r="AN59" s="8200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1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7" t="s">
        <v>1460</v>
      </c>
      <c r="B69" s="8188" t="s">
        <v>77</v>
      </c>
      <c r="C69" s="8238"/>
      <c r="D69" s="8230"/>
      <c r="E69" s="8194" t="s">
        <v>101</v>
      </c>
      <c r="F69" s="8243"/>
      <c r="G69" s="8243"/>
      <c r="H69" s="8243"/>
      <c r="I69" s="8243"/>
      <c r="J69" s="8243"/>
      <c r="K69" s="8243"/>
      <c r="L69" s="8243"/>
      <c r="M69" s="8243"/>
      <c r="N69" s="8243"/>
      <c r="O69" s="8243"/>
      <c r="P69" s="8243"/>
      <c r="Q69" s="8243"/>
      <c r="R69" s="8243"/>
      <c r="S69" s="8243"/>
      <c r="T69" s="8243"/>
      <c r="U69" s="8243"/>
      <c r="V69" s="8243"/>
      <c r="W69" s="8243"/>
      <c r="X69" s="8243"/>
      <c r="Y69" s="8243"/>
      <c r="Z69" s="8243"/>
      <c r="AA69" s="8243"/>
      <c r="AB69" s="8243"/>
      <c r="AC69" s="8243"/>
      <c r="AD69" s="8243"/>
      <c r="AE69" s="8243"/>
      <c r="AF69" s="8243"/>
      <c r="AG69" s="8243"/>
      <c r="AH69" s="8243"/>
      <c r="AI69" s="8243"/>
      <c r="AJ69" s="8243"/>
      <c r="AK69" s="8243"/>
      <c r="AL69" s="8195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320"/>
      <c r="B70" s="8190"/>
      <c r="C70" s="8242"/>
      <c r="D70" s="8231"/>
      <c r="E70" s="8157" t="s">
        <v>348</v>
      </c>
      <c r="F70" s="8176"/>
      <c r="G70" s="8157" t="s">
        <v>331</v>
      </c>
      <c r="H70" s="8176"/>
      <c r="I70" s="8157" t="s">
        <v>94</v>
      </c>
      <c r="J70" s="8176"/>
      <c r="K70" s="8157" t="s">
        <v>44</v>
      </c>
      <c r="L70" s="8176"/>
      <c r="M70" s="8157" t="s">
        <v>45</v>
      </c>
      <c r="N70" s="8176"/>
      <c r="O70" s="8194" t="s">
        <v>46</v>
      </c>
      <c r="P70" s="8195"/>
      <c r="Q70" s="8194" t="s">
        <v>47</v>
      </c>
      <c r="R70" s="8195"/>
      <c r="S70" s="8194" t="s">
        <v>48</v>
      </c>
      <c r="T70" s="8195"/>
      <c r="U70" s="8194" t="s">
        <v>49</v>
      </c>
      <c r="V70" s="8195"/>
      <c r="W70" s="8194" t="s">
        <v>50</v>
      </c>
      <c r="X70" s="8195"/>
      <c r="Y70" s="8194" t="s">
        <v>51</v>
      </c>
      <c r="Z70" s="8195"/>
      <c r="AA70" s="8194" t="s">
        <v>52</v>
      </c>
      <c r="AB70" s="8195"/>
      <c r="AC70" s="8194" t="s">
        <v>53</v>
      </c>
      <c r="AD70" s="8195"/>
      <c r="AE70" s="8194" t="s">
        <v>54</v>
      </c>
      <c r="AF70" s="8195"/>
      <c r="AG70" s="8194" t="s">
        <v>55</v>
      </c>
      <c r="AH70" s="8195"/>
      <c r="AI70" s="8194" t="s">
        <v>56</v>
      </c>
      <c r="AJ70" s="8195"/>
      <c r="AK70" s="8194" t="s">
        <v>57</v>
      </c>
      <c r="AL70" s="8195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1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6" t="s">
        <v>1481</v>
      </c>
      <c r="B103" s="8155"/>
      <c r="C103" s="8166" t="s">
        <v>1405</v>
      </c>
      <c r="D103" s="8167"/>
      <c r="E103" s="8155"/>
      <c r="F103" s="8157" t="s">
        <v>1482</v>
      </c>
      <c r="G103" s="8159"/>
      <c r="H103" s="8159"/>
      <c r="I103" s="8159"/>
      <c r="J103" s="8159"/>
      <c r="K103" s="8159"/>
      <c r="L103" s="8159"/>
      <c r="M103" s="8159"/>
      <c r="N103" s="8159"/>
      <c r="O103" s="8159"/>
      <c r="P103" s="8159"/>
      <c r="Q103" s="8159"/>
      <c r="R103" s="8159"/>
      <c r="S103" s="8159"/>
      <c r="T103" s="8159"/>
      <c r="U103" s="8159"/>
      <c r="V103" s="8159"/>
      <c r="W103" s="8159"/>
      <c r="X103" s="8159"/>
      <c r="Y103" s="8159"/>
      <c r="Z103" s="8159"/>
      <c r="AA103" s="8159"/>
      <c r="AB103" s="8159"/>
      <c r="AC103" s="8159"/>
      <c r="AD103" s="8159"/>
      <c r="AE103" s="8159"/>
      <c r="AF103" s="8159"/>
      <c r="AG103" s="8159"/>
      <c r="AH103" s="8159"/>
      <c r="AI103" s="8159"/>
      <c r="AJ103" s="8159"/>
      <c r="AK103" s="8159"/>
      <c r="AL103" s="8159"/>
      <c r="AM103" s="7740"/>
      <c r="AN103" s="8180" t="s">
        <v>609</v>
      </c>
      <c r="AO103" s="8155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24"/>
      <c r="B104" s="7493"/>
      <c r="C104" s="8160"/>
      <c r="D104" s="8161"/>
      <c r="E104" s="8156"/>
      <c r="F104" s="8157" t="s">
        <v>348</v>
      </c>
      <c r="G104" s="8176"/>
      <c r="H104" s="8157" t="s">
        <v>331</v>
      </c>
      <c r="I104" s="8176"/>
      <c r="J104" s="8157" t="s">
        <v>94</v>
      </c>
      <c r="K104" s="8176"/>
      <c r="L104" s="8157" t="s">
        <v>44</v>
      </c>
      <c r="M104" s="8176"/>
      <c r="N104" s="8157" t="s">
        <v>45</v>
      </c>
      <c r="O104" s="8176"/>
      <c r="P104" s="8194" t="s">
        <v>46</v>
      </c>
      <c r="Q104" s="8195"/>
      <c r="R104" s="8194" t="s">
        <v>47</v>
      </c>
      <c r="S104" s="8195"/>
      <c r="T104" s="8194" t="s">
        <v>48</v>
      </c>
      <c r="U104" s="8195"/>
      <c r="V104" s="8194" t="s">
        <v>49</v>
      </c>
      <c r="W104" s="8195"/>
      <c r="X104" s="8194" t="s">
        <v>50</v>
      </c>
      <c r="Y104" s="8195"/>
      <c r="Z104" s="8194" t="s">
        <v>51</v>
      </c>
      <c r="AA104" s="8195"/>
      <c r="AB104" s="8194" t="s">
        <v>52</v>
      </c>
      <c r="AC104" s="8195"/>
      <c r="AD104" s="8194" t="s">
        <v>53</v>
      </c>
      <c r="AE104" s="8195"/>
      <c r="AF104" s="8194" t="s">
        <v>54</v>
      </c>
      <c r="AG104" s="8195"/>
      <c r="AH104" s="8194" t="s">
        <v>55</v>
      </c>
      <c r="AI104" s="8195"/>
      <c r="AJ104" s="8194" t="s">
        <v>56</v>
      </c>
      <c r="AK104" s="8195"/>
      <c r="AL104" s="8194" t="s">
        <v>57</v>
      </c>
      <c r="AM104" s="8196"/>
      <c r="AN104" s="7387"/>
      <c r="AO104" s="7493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0"/>
      <c r="B105" s="8161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81"/>
      <c r="AO105" s="8156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25" t="s">
        <v>1484</v>
      </c>
      <c r="B106" s="8226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227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228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29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2" t="s">
        <v>1489</v>
      </c>
      <c r="B110" s="8223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20" t="s">
        <v>1490</v>
      </c>
      <c r="B111" s="8221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20" t="s">
        <v>1491</v>
      </c>
      <c r="B112" s="8221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18" t="s">
        <v>1492</v>
      </c>
      <c r="B113" s="8219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57" t="s">
        <v>1494</v>
      </c>
      <c r="B115" s="8159"/>
      <c r="C115" s="8176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10" t="s">
        <v>1495</v>
      </c>
      <c r="B116" s="8211"/>
      <c r="C116" s="6483" t="s">
        <v>1496</v>
      </c>
      <c r="D116" s="6484"/>
      <c r="E116" s="6415"/>
    </row>
    <row r="117" spans="1:91" ht="15" customHeight="1" x14ac:dyDescent="0.2">
      <c r="A117" s="8212"/>
      <c r="B117" s="8213"/>
      <c r="C117" s="6485" t="s">
        <v>1497</v>
      </c>
      <c r="D117" s="6486"/>
      <c r="E117" s="6415"/>
    </row>
    <row r="118" spans="1:91" ht="15" customHeight="1" x14ac:dyDescent="0.2">
      <c r="A118" s="8214"/>
      <c r="B118" s="8215"/>
      <c r="C118" s="6488" t="s">
        <v>1498</v>
      </c>
      <c r="D118" s="6489"/>
      <c r="E118" s="6415"/>
    </row>
    <row r="119" spans="1:91" s="6246" customFormat="1" ht="18" customHeight="1" x14ac:dyDescent="0.15">
      <c r="A119" s="8216" t="s">
        <v>1499</v>
      </c>
      <c r="B119" s="8216"/>
      <c r="C119" s="8216"/>
      <c r="D119" s="8216"/>
      <c r="E119" s="8216"/>
      <c r="F119" s="8216"/>
      <c r="G119" s="8216"/>
      <c r="H119" s="8216"/>
      <c r="I119" s="8216"/>
      <c r="J119" s="8216"/>
      <c r="K119" s="8217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88" t="s">
        <v>1481</v>
      </c>
      <c r="B120" s="8230"/>
      <c r="C120" s="8166" t="s">
        <v>1405</v>
      </c>
      <c r="D120" s="8167"/>
      <c r="E120" s="8155"/>
      <c r="F120" s="8157" t="s">
        <v>1482</v>
      </c>
      <c r="G120" s="8159"/>
      <c r="H120" s="8159"/>
      <c r="I120" s="8159"/>
      <c r="J120" s="8159"/>
      <c r="K120" s="8159"/>
      <c r="L120" s="8159"/>
      <c r="M120" s="8159"/>
      <c r="N120" s="8159"/>
      <c r="O120" s="8159"/>
      <c r="P120" s="8159"/>
      <c r="Q120" s="8159"/>
      <c r="R120" s="8159"/>
      <c r="S120" s="8159"/>
      <c r="T120" s="8159"/>
      <c r="U120" s="8159"/>
      <c r="V120" s="8159"/>
      <c r="W120" s="8159"/>
      <c r="X120" s="8159"/>
      <c r="Y120" s="8159"/>
      <c r="Z120" s="8159"/>
      <c r="AA120" s="8159"/>
      <c r="AB120" s="8159"/>
      <c r="AC120" s="8159"/>
      <c r="AD120" s="8159"/>
      <c r="AE120" s="8159"/>
      <c r="AF120" s="8159"/>
      <c r="AG120" s="8159"/>
      <c r="AH120" s="8159"/>
      <c r="AI120" s="8159"/>
      <c r="AJ120" s="8159"/>
      <c r="AK120" s="8159"/>
      <c r="AL120" s="8159"/>
      <c r="AM120" s="7740"/>
      <c r="AN120" s="8176" t="s">
        <v>609</v>
      </c>
      <c r="AO120" s="6495"/>
    </row>
    <row r="121" spans="1:91" ht="16.350000000000001" customHeight="1" x14ac:dyDescent="0.2">
      <c r="A121" s="8189"/>
      <c r="B121" s="7611"/>
      <c r="C121" s="8160"/>
      <c r="D121" s="8161"/>
      <c r="E121" s="8156"/>
      <c r="F121" s="8157" t="s">
        <v>348</v>
      </c>
      <c r="G121" s="8176"/>
      <c r="H121" s="8157" t="s">
        <v>331</v>
      </c>
      <c r="I121" s="8176"/>
      <c r="J121" s="8157" t="s">
        <v>94</v>
      </c>
      <c r="K121" s="8176"/>
      <c r="L121" s="8157" t="s">
        <v>44</v>
      </c>
      <c r="M121" s="8176"/>
      <c r="N121" s="8157" t="s">
        <v>45</v>
      </c>
      <c r="O121" s="8176"/>
      <c r="P121" s="8194" t="s">
        <v>46</v>
      </c>
      <c r="Q121" s="8195"/>
      <c r="R121" s="8194" t="s">
        <v>47</v>
      </c>
      <c r="S121" s="8195"/>
      <c r="T121" s="8194" t="s">
        <v>48</v>
      </c>
      <c r="U121" s="8195"/>
      <c r="V121" s="8194" t="s">
        <v>49</v>
      </c>
      <c r="W121" s="8195"/>
      <c r="X121" s="8194" t="s">
        <v>50</v>
      </c>
      <c r="Y121" s="8195"/>
      <c r="Z121" s="8194" t="s">
        <v>51</v>
      </c>
      <c r="AA121" s="8195"/>
      <c r="AB121" s="8194" t="s">
        <v>52</v>
      </c>
      <c r="AC121" s="8195"/>
      <c r="AD121" s="8194" t="s">
        <v>53</v>
      </c>
      <c r="AE121" s="8195"/>
      <c r="AF121" s="8194" t="s">
        <v>54</v>
      </c>
      <c r="AG121" s="8195"/>
      <c r="AH121" s="8194" t="s">
        <v>55</v>
      </c>
      <c r="AI121" s="8195"/>
      <c r="AJ121" s="8194" t="s">
        <v>56</v>
      </c>
      <c r="AK121" s="8195"/>
      <c r="AL121" s="8194" t="s">
        <v>57</v>
      </c>
      <c r="AM121" s="8196"/>
      <c r="AN121" s="8176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0"/>
      <c r="B122" s="823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6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32" t="s">
        <v>1500</v>
      </c>
      <c r="B123" s="8233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4" t="s">
        <v>1501</v>
      </c>
      <c r="B124" s="8235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6" t="s">
        <v>1502</v>
      </c>
      <c r="B125" s="8237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88" t="s">
        <v>289</v>
      </c>
      <c r="B127" s="8230"/>
      <c r="C127" s="8188" t="s">
        <v>77</v>
      </c>
      <c r="D127" s="8238"/>
      <c r="E127" s="8230"/>
      <c r="F127" s="8157" t="s">
        <v>463</v>
      </c>
      <c r="G127" s="8176"/>
      <c r="H127" s="8239" t="s">
        <v>1504</v>
      </c>
      <c r="I127" s="8176"/>
      <c r="J127" s="8157" t="s">
        <v>1220</v>
      </c>
      <c r="K127" s="8176"/>
      <c r="L127" s="8157" t="s">
        <v>45</v>
      </c>
      <c r="M127" s="8176"/>
      <c r="N127" s="8157" t="s">
        <v>1505</v>
      </c>
      <c r="O127" s="8176"/>
      <c r="P127" s="8157" t="s">
        <v>1506</v>
      </c>
      <c r="Q127" s="8176"/>
      <c r="R127" s="8194" t="s">
        <v>1507</v>
      </c>
      <c r="S127" s="8195"/>
      <c r="T127" s="8194" t="s">
        <v>1508</v>
      </c>
      <c r="U127" s="8195"/>
      <c r="V127" s="8194" t="s">
        <v>1509</v>
      </c>
      <c r="W127" s="8243"/>
      <c r="X127" s="8194" t="s">
        <v>1510</v>
      </c>
      <c r="Y127" s="8195"/>
      <c r="Z127" s="8244" t="s">
        <v>1511</v>
      </c>
      <c r="AA127" s="8243"/>
      <c r="AB127" s="8243"/>
      <c r="AC127" s="8243"/>
      <c r="AD127" s="8195"/>
      <c r="AE127" s="8169" t="s">
        <v>1512</v>
      </c>
      <c r="AF127" s="8191" t="s">
        <v>498</v>
      </c>
      <c r="AG127" s="8155" t="s">
        <v>35</v>
      </c>
      <c r="AH127" s="8240" t="s">
        <v>1513</v>
      </c>
      <c r="AI127" s="8241" t="s">
        <v>460</v>
      </c>
      <c r="AJ127" s="7632" t="s">
        <v>36</v>
      </c>
      <c r="AK127" s="8182" t="s">
        <v>37</v>
      </c>
      <c r="BV127" s="5554"/>
      <c r="BW127" s="5554"/>
      <c r="BX127" s="5554"/>
      <c r="BY127" s="5554"/>
    </row>
    <row r="128" spans="1:91" ht="33" customHeight="1" x14ac:dyDescent="0.2">
      <c r="A128" s="8190"/>
      <c r="B128" s="823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169"/>
      <c r="AF128" s="8193"/>
      <c r="AG128" s="8156"/>
      <c r="AH128" s="8240"/>
      <c r="AI128" s="8241"/>
      <c r="AJ128" s="7677"/>
      <c r="AK128" s="8174"/>
      <c r="BV128" s="5554"/>
      <c r="BW128" s="5554"/>
      <c r="BX128" s="5554"/>
      <c r="BY128" s="5554"/>
    </row>
    <row r="129" spans="1:96" ht="15" customHeight="1" x14ac:dyDescent="0.25">
      <c r="A129" s="8232" t="s">
        <v>1519</v>
      </c>
      <c r="B129" s="8233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2" t="s">
        <v>1520</v>
      </c>
      <c r="B130" s="8223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45" t="s">
        <v>1521</v>
      </c>
      <c r="B131" s="824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54" t="s">
        <v>289</v>
      </c>
      <c r="B133" s="8243" t="s">
        <v>1523</v>
      </c>
      <c r="C133" s="8243"/>
      <c r="D133" s="8243"/>
      <c r="E133" s="8195"/>
      <c r="F133" s="8256" t="s">
        <v>931</v>
      </c>
      <c r="G133" s="8256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55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88" t="s">
        <v>289</v>
      </c>
      <c r="B139" s="8230"/>
      <c r="C139" s="8163" t="s">
        <v>77</v>
      </c>
      <c r="D139" s="8157" t="s">
        <v>1482</v>
      </c>
      <c r="E139" s="8159"/>
      <c r="F139" s="8159"/>
      <c r="G139" s="8159"/>
      <c r="H139" s="8159"/>
      <c r="I139" s="7740"/>
      <c r="J139" s="8155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0"/>
      <c r="B140" s="8231"/>
      <c r="C140" s="8165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56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227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252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253" t="s">
        <v>724</v>
      </c>
      <c r="B144" s="8253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627"/>
      <c r="B145" s="7627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57" t="s">
        <v>1544</v>
      </c>
      <c r="B160" s="8176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88" t="s">
        <v>1544</v>
      </c>
      <c r="B163" s="8230"/>
      <c r="C163" s="8194" t="s">
        <v>1549</v>
      </c>
      <c r="D163" s="8243"/>
      <c r="E163" s="8195"/>
      <c r="F163" s="8247" t="s">
        <v>609</v>
      </c>
      <c r="G163" s="8249" t="s">
        <v>1550</v>
      </c>
      <c r="H163" s="8159"/>
      <c r="I163" s="8176"/>
      <c r="J163" s="8157" t="s">
        <v>1551</v>
      </c>
      <c r="K163" s="8159"/>
      <c r="L163" s="8176"/>
      <c r="M163" s="8250" t="s">
        <v>4423</v>
      </c>
      <c r="N163" s="8249"/>
      <c r="O163" s="8251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0"/>
      <c r="B164" s="8231"/>
      <c r="C164" s="6253" t="s">
        <v>77</v>
      </c>
      <c r="D164" s="6260" t="s">
        <v>1552</v>
      </c>
      <c r="E164" s="6254" t="s">
        <v>1553</v>
      </c>
      <c r="F164" s="824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227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252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94" t="s">
        <v>280</v>
      </c>
      <c r="B168" s="8195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227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252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227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228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252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88" t="s">
        <v>1544</v>
      </c>
      <c r="B176" s="8230"/>
      <c r="C176" s="8194" t="s">
        <v>1567</v>
      </c>
      <c r="D176" s="8243"/>
      <c r="E176" s="8243"/>
      <c r="F176" s="8257" t="s">
        <v>609</v>
      </c>
      <c r="G176" s="8251" t="s">
        <v>1559</v>
      </c>
      <c r="H176" s="8176" t="s">
        <v>603</v>
      </c>
      <c r="BW176" s="6245"/>
    </row>
    <row r="177" spans="1:77" x14ac:dyDescent="0.2">
      <c r="A177" s="8190"/>
      <c r="B177" s="8231"/>
      <c r="C177" s="6253" t="s">
        <v>1568</v>
      </c>
      <c r="D177" s="6292" t="s">
        <v>1560</v>
      </c>
      <c r="E177" s="6257" t="s">
        <v>1569</v>
      </c>
      <c r="F177" s="8257"/>
      <c r="G177" s="8251"/>
      <c r="H177" s="8176"/>
      <c r="BW177" s="6245"/>
    </row>
    <row r="178" spans="1:77" ht="15.6" customHeight="1" x14ac:dyDescent="0.2">
      <c r="A178" s="8279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325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593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227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228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252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58" t="s">
        <v>1573</v>
      </c>
      <c r="B185" s="8201" t="s">
        <v>1574</v>
      </c>
      <c r="C185" s="8202"/>
      <c r="D185" s="8203"/>
      <c r="E185" s="8261" t="s">
        <v>1482</v>
      </c>
      <c r="F185" s="8262"/>
      <c r="G185" s="8262"/>
      <c r="H185" s="8262"/>
      <c r="I185" s="8262"/>
      <c r="J185" s="8262"/>
      <c r="K185" s="8262"/>
      <c r="L185" s="8262"/>
      <c r="M185" s="8262"/>
      <c r="N185" s="8262"/>
      <c r="O185" s="8262"/>
      <c r="P185" s="8262"/>
      <c r="Q185" s="8262"/>
      <c r="R185" s="8262"/>
      <c r="S185" s="8262"/>
      <c r="T185" s="8262"/>
      <c r="U185" s="8262"/>
      <c r="V185" s="8262"/>
      <c r="W185" s="8262"/>
      <c r="X185" s="8262"/>
      <c r="Y185" s="8262"/>
      <c r="Z185" s="8262"/>
      <c r="AA185" s="8262"/>
      <c r="AB185" s="8262"/>
      <c r="AC185" s="8262"/>
      <c r="AD185" s="8262"/>
      <c r="AE185" s="8262"/>
      <c r="AF185" s="8262"/>
      <c r="AG185" s="8262"/>
      <c r="AH185" s="8262"/>
      <c r="AI185" s="8262"/>
      <c r="AJ185" s="8262"/>
      <c r="AK185" s="8262"/>
      <c r="AL185" s="8263"/>
      <c r="BW185" s="6245"/>
    </row>
    <row r="186" spans="1:77" x14ac:dyDescent="0.2">
      <c r="A186" s="8259"/>
      <c r="B186" s="8204"/>
      <c r="C186" s="8205"/>
      <c r="D186" s="8206"/>
      <c r="E186" s="8157" t="s">
        <v>348</v>
      </c>
      <c r="F186" s="8176"/>
      <c r="G186" s="8157" t="s">
        <v>331</v>
      </c>
      <c r="H186" s="8176"/>
      <c r="I186" s="8157" t="s">
        <v>94</v>
      </c>
      <c r="J186" s="8176"/>
      <c r="K186" s="8157" t="s">
        <v>44</v>
      </c>
      <c r="L186" s="8176"/>
      <c r="M186" s="8157" t="s">
        <v>45</v>
      </c>
      <c r="N186" s="8176"/>
      <c r="O186" s="8194" t="s">
        <v>46</v>
      </c>
      <c r="P186" s="8195"/>
      <c r="Q186" s="8194" t="s">
        <v>47</v>
      </c>
      <c r="R186" s="8195"/>
      <c r="S186" s="8194" t="s">
        <v>48</v>
      </c>
      <c r="T186" s="8195"/>
      <c r="U186" s="8194" t="s">
        <v>49</v>
      </c>
      <c r="V186" s="8195"/>
      <c r="W186" s="8194" t="s">
        <v>50</v>
      </c>
      <c r="X186" s="8195"/>
      <c r="Y186" s="8194" t="s">
        <v>51</v>
      </c>
      <c r="Z186" s="8195"/>
      <c r="AA186" s="8194" t="s">
        <v>52</v>
      </c>
      <c r="AB186" s="8195"/>
      <c r="AC186" s="8194" t="s">
        <v>53</v>
      </c>
      <c r="AD186" s="8195"/>
      <c r="AE186" s="8194" t="s">
        <v>54</v>
      </c>
      <c r="AF186" s="8195"/>
      <c r="AG186" s="8194" t="s">
        <v>55</v>
      </c>
      <c r="AH186" s="8195"/>
      <c r="AI186" s="8194" t="s">
        <v>56</v>
      </c>
      <c r="AJ186" s="8195"/>
      <c r="AK186" s="8194" t="s">
        <v>57</v>
      </c>
      <c r="AL186" s="8195"/>
      <c r="BW186" s="6245"/>
    </row>
    <row r="187" spans="1:77" x14ac:dyDescent="0.2">
      <c r="A187" s="8260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170" t="s">
        <v>289</v>
      </c>
      <c r="B193" s="8170"/>
      <c r="C193" s="8170" t="s">
        <v>77</v>
      </c>
      <c r="D193" s="8170"/>
      <c r="E193" s="8170"/>
      <c r="F193" s="8168" t="s">
        <v>348</v>
      </c>
      <c r="G193" s="8168"/>
      <c r="H193" s="8168" t="s">
        <v>331</v>
      </c>
      <c r="I193" s="8168"/>
      <c r="J193" s="8168" t="s">
        <v>94</v>
      </c>
      <c r="K193" s="8168"/>
      <c r="L193" s="8168" t="s">
        <v>1219</v>
      </c>
      <c r="M193" s="8168"/>
      <c r="N193" s="8168" t="s">
        <v>1579</v>
      </c>
      <c r="O193" s="8168"/>
      <c r="P193" s="8170" t="s">
        <v>371</v>
      </c>
      <c r="Q193" s="8170"/>
      <c r="R193" s="8170" t="s">
        <v>312</v>
      </c>
      <c r="S193" s="8170"/>
      <c r="T193" s="8170" t="s">
        <v>1580</v>
      </c>
      <c r="U193" s="8177"/>
      <c r="V193" s="8155" t="s">
        <v>460</v>
      </c>
      <c r="W193" s="8253" t="s">
        <v>1581</v>
      </c>
      <c r="X193" s="8253" t="s">
        <v>1582</v>
      </c>
      <c r="Y193" s="8253" t="s">
        <v>1583</v>
      </c>
      <c r="Z193" s="8253" t="s">
        <v>1584</v>
      </c>
      <c r="AA193" s="8253" t="s">
        <v>1585</v>
      </c>
      <c r="AB193" s="8194" t="s">
        <v>1586</v>
      </c>
      <c r="AC193" s="8271"/>
      <c r="AD193" s="8271"/>
      <c r="AE193" s="8195"/>
      <c r="AF193" s="8261" t="s">
        <v>931</v>
      </c>
      <c r="AG193" s="8272"/>
      <c r="AH193" s="8264" t="s">
        <v>1512</v>
      </c>
      <c r="AI193" s="8264" t="s">
        <v>1513</v>
      </c>
      <c r="AJ193" s="8182" t="s">
        <v>36</v>
      </c>
      <c r="AK193" s="8265" t="s">
        <v>37</v>
      </c>
      <c r="AL193" s="8267" t="s">
        <v>34</v>
      </c>
      <c r="AM193" s="8155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170"/>
      <c r="B194" s="8170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56"/>
      <c r="W194" s="7627"/>
      <c r="X194" s="7627"/>
      <c r="Y194" s="7627"/>
      <c r="Z194" s="7627"/>
      <c r="AA194" s="7627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93"/>
      <c r="AI194" s="8193"/>
      <c r="AJ194" s="8174"/>
      <c r="AK194" s="8266"/>
      <c r="AL194" s="8268"/>
      <c r="AM194" s="8156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269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269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63" t="s">
        <v>289</v>
      </c>
      <c r="B202" s="8188" t="s">
        <v>77</v>
      </c>
      <c r="C202" s="8238"/>
      <c r="D202" s="8230"/>
      <c r="E202" s="8276" t="s">
        <v>1482</v>
      </c>
      <c r="F202" s="8277"/>
      <c r="G202" s="8277"/>
      <c r="H202" s="8277"/>
      <c r="I202" s="8277"/>
      <c r="J202" s="8277"/>
      <c r="K202" s="8277"/>
      <c r="L202" s="8277"/>
      <c r="M202" s="8277"/>
      <c r="N202" s="8277"/>
      <c r="O202" s="8277"/>
      <c r="P202" s="8277"/>
      <c r="Q202" s="8277"/>
      <c r="R202" s="8277"/>
      <c r="S202" s="8277"/>
      <c r="T202" s="8277"/>
      <c r="U202" s="8277"/>
      <c r="V202" s="8277"/>
      <c r="W202" s="8277"/>
      <c r="X202" s="8277"/>
      <c r="Y202" s="8277"/>
      <c r="Z202" s="8277"/>
      <c r="AA202" s="8277"/>
      <c r="AB202" s="8277"/>
      <c r="AC202" s="8277"/>
      <c r="AD202" s="8277"/>
      <c r="AE202" s="8277"/>
      <c r="AF202" s="8277"/>
      <c r="AG202" s="8277"/>
      <c r="AH202" s="8277"/>
      <c r="AI202" s="8277"/>
      <c r="AJ202" s="8278"/>
      <c r="AK202" s="8270" t="s">
        <v>1595</v>
      </c>
      <c r="AL202" s="8155"/>
      <c r="AM202" s="8273" t="s">
        <v>34</v>
      </c>
      <c r="AN202" s="8274" t="s">
        <v>35</v>
      </c>
      <c r="BT202" s="5555"/>
      <c r="BU202" s="5555"/>
      <c r="BX202" s="5555"/>
      <c r="BY202" s="5556"/>
    </row>
    <row r="203" spans="1:95" ht="20.25" customHeight="1" x14ac:dyDescent="0.2">
      <c r="A203" s="8164"/>
      <c r="B203" s="8190"/>
      <c r="C203" s="8242"/>
      <c r="D203" s="8231"/>
      <c r="E203" s="8157" t="s">
        <v>331</v>
      </c>
      <c r="F203" s="8176"/>
      <c r="G203" s="8157" t="s">
        <v>94</v>
      </c>
      <c r="H203" s="8176"/>
      <c r="I203" s="8157" t="s">
        <v>44</v>
      </c>
      <c r="J203" s="8176"/>
      <c r="K203" s="8157" t="s">
        <v>45</v>
      </c>
      <c r="L203" s="8176"/>
      <c r="M203" s="8194" t="s">
        <v>46</v>
      </c>
      <c r="N203" s="8195"/>
      <c r="O203" s="8194" t="s">
        <v>47</v>
      </c>
      <c r="P203" s="8195"/>
      <c r="Q203" s="8194" t="s">
        <v>48</v>
      </c>
      <c r="R203" s="8195"/>
      <c r="S203" s="8194" t="s">
        <v>49</v>
      </c>
      <c r="T203" s="8195"/>
      <c r="U203" s="8194" t="s">
        <v>50</v>
      </c>
      <c r="V203" s="8195"/>
      <c r="W203" s="8194" t="s">
        <v>51</v>
      </c>
      <c r="X203" s="8195"/>
      <c r="Y203" s="8194" t="s">
        <v>52</v>
      </c>
      <c r="Z203" s="8195"/>
      <c r="AA203" s="8194" t="s">
        <v>53</v>
      </c>
      <c r="AB203" s="8195"/>
      <c r="AC203" s="8194" t="s">
        <v>54</v>
      </c>
      <c r="AD203" s="8195"/>
      <c r="AE203" s="8194" t="s">
        <v>55</v>
      </c>
      <c r="AF203" s="8195"/>
      <c r="AG203" s="8194" t="s">
        <v>56</v>
      </c>
      <c r="AH203" s="8195"/>
      <c r="AI203" s="8194" t="s">
        <v>57</v>
      </c>
      <c r="AJ203" s="8275"/>
      <c r="AK203" s="7631"/>
      <c r="AL203" s="8156"/>
      <c r="AM203" s="8273"/>
      <c r="AN203" s="8274"/>
      <c r="BT203" s="5555"/>
      <c r="BU203" s="5555"/>
      <c r="BX203" s="5555"/>
      <c r="BY203" s="5556"/>
    </row>
    <row r="204" spans="1:95" ht="20.25" customHeight="1" x14ac:dyDescent="0.2">
      <c r="A204" s="8165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73"/>
      <c r="AN204" s="8274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230" t="s">
        <v>1599</v>
      </c>
      <c r="B207" s="8166" t="s">
        <v>77</v>
      </c>
      <c r="C207" s="8167"/>
      <c r="D207" s="8155"/>
      <c r="E207" s="8280" t="s">
        <v>1600</v>
      </c>
      <c r="F207" s="8281"/>
      <c r="G207" s="8281"/>
      <c r="H207" s="8281"/>
      <c r="I207" s="8281"/>
      <c r="J207" s="8281"/>
      <c r="K207" s="8281"/>
      <c r="L207" s="8282"/>
      <c r="M207" s="8167" t="s">
        <v>1601</v>
      </c>
      <c r="N207" s="8180"/>
      <c r="O207" s="8155" t="s">
        <v>1602</v>
      </c>
      <c r="BX207" s="5555"/>
      <c r="BY207" s="5555"/>
    </row>
    <row r="208" spans="1:95" ht="16.350000000000001" customHeight="1" x14ac:dyDescent="0.2">
      <c r="A208" s="7611"/>
      <c r="B208" s="8160"/>
      <c r="C208" s="8161"/>
      <c r="D208" s="8156"/>
      <c r="E208" s="8157" t="s">
        <v>348</v>
      </c>
      <c r="F208" s="8176"/>
      <c r="G208" s="8157" t="s">
        <v>331</v>
      </c>
      <c r="H208" s="8176"/>
      <c r="I208" s="8157" t="s">
        <v>94</v>
      </c>
      <c r="J208" s="8176"/>
      <c r="K208" s="8157" t="s">
        <v>1603</v>
      </c>
      <c r="L208" s="7740"/>
      <c r="M208" s="8161"/>
      <c r="N208" s="8181"/>
      <c r="O208" s="7493"/>
    </row>
    <row r="209" spans="1:96" ht="16.350000000000001" customHeight="1" x14ac:dyDescent="0.2">
      <c r="A209" s="76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56"/>
    </row>
    <row r="210" spans="1:96" ht="16.350000000000001" customHeight="1" x14ac:dyDescent="0.2">
      <c r="A210" s="823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 ()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75" t="s">
        <v>1611</v>
      </c>
      <c r="B6" s="7875"/>
      <c r="C6" s="7875"/>
      <c r="D6" s="7875"/>
      <c r="E6" s="7875"/>
      <c r="F6" s="7875"/>
      <c r="G6" s="7875"/>
      <c r="H6" s="7875"/>
      <c r="I6" s="7875"/>
      <c r="J6" s="7875"/>
      <c r="K6" s="7875"/>
      <c r="L6" s="7875"/>
      <c r="M6" s="7875"/>
      <c r="N6" s="7875"/>
      <c r="O6" s="7875"/>
      <c r="P6" s="7875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286"/>
      <c r="DS6" s="8286"/>
      <c r="DT6" s="8286"/>
      <c r="DU6" s="8286"/>
      <c r="DV6" s="8286"/>
      <c r="DW6" s="8286"/>
      <c r="DX6" s="8286"/>
      <c r="DY6" s="8286"/>
      <c r="DZ6" s="8286"/>
      <c r="EA6" s="8286"/>
      <c r="EB6" s="8286"/>
      <c r="EC6" s="8286"/>
      <c r="ED6" s="8286"/>
      <c r="EE6" s="8286"/>
      <c r="EF6" s="8286"/>
      <c r="EG6" s="8286"/>
      <c r="EH6" s="8286"/>
      <c r="EI6" s="8286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223" t="s">
        <v>1613</v>
      </c>
      <c r="B9" s="7223"/>
      <c r="C9" s="7160"/>
      <c r="D9" s="7124" t="s">
        <v>77</v>
      </c>
      <c r="E9" s="7124"/>
      <c r="F9" s="7125"/>
      <c r="G9" s="8288" t="s">
        <v>101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289"/>
      <c r="AE9" s="8289"/>
      <c r="AF9" s="8289"/>
      <c r="AG9" s="8289"/>
      <c r="AH9" s="8289"/>
      <c r="AI9" s="8289"/>
      <c r="AJ9" s="8289"/>
      <c r="AK9" s="8289"/>
      <c r="AL9" s="8289"/>
      <c r="AM9" s="8289"/>
      <c r="AN9" s="8289"/>
      <c r="AO9" s="8289"/>
      <c r="AP9" s="8290"/>
      <c r="AQ9" s="8291" t="s">
        <v>1614</v>
      </c>
      <c r="AR9" s="8292" t="s">
        <v>1615</v>
      </c>
      <c r="AS9" s="8292" t="s">
        <v>1616</v>
      </c>
      <c r="AT9" s="8292" t="s">
        <v>1617</v>
      </c>
      <c r="AU9" s="8292" t="s">
        <v>37</v>
      </c>
      <c r="AV9" s="8293" t="s">
        <v>1618</v>
      </c>
      <c r="AW9" s="8296" t="s">
        <v>34</v>
      </c>
      <c r="AX9" s="7125" t="s">
        <v>35</v>
      </c>
    </row>
    <row r="10" spans="1:139" ht="15" customHeight="1" x14ac:dyDescent="0.25">
      <c r="A10" s="8287"/>
      <c r="B10" s="8287"/>
      <c r="C10" s="8087"/>
      <c r="D10" s="7195"/>
      <c r="E10" s="7195"/>
      <c r="F10" s="7196"/>
      <c r="G10" s="8297" t="s">
        <v>479</v>
      </c>
      <c r="H10" s="8298"/>
      <c r="I10" s="8288" t="s">
        <v>385</v>
      </c>
      <c r="J10" s="8299"/>
      <c r="K10" s="8289" t="s">
        <v>386</v>
      </c>
      <c r="L10" s="8299"/>
      <c r="M10" s="8288" t="s">
        <v>1619</v>
      </c>
      <c r="N10" s="8299"/>
      <c r="O10" s="8288" t="s">
        <v>388</v>
      </c>
      <c r="P10" s="8299"/>
      <c r="Q10" s="8288" t="s">
        <v>389</v>
      </c>
      <c r="R10" s="8299"/>
      <c r="S10" s="8288" t="s">
        <v>390</v>
      </c>
      <c r="T10" s="8299"/>
      <c r="U10" s="8288" t="s">
        <v>391</v>
      </c>
      <c r="V10" s="8299"/>
      <c r="W10" s="8288" t="s">
        <v>1620</v>
      </c>
      <c r="X10" s="8299"/>
      <c r="Y10" s="8288" t="s">
        <v>308</v>
      </c>
      <c r="Z10" s="8301"/>
      <c r="AA10" s="8288" t="s">
        <v>309</v>
      </c>
      <c r="AB10" s="8301"/>
      <c r="AC10" s="8288" t="s">
        <v>1621</v>
      </c>
      <c r="AD10" s="8301"/>
      <c r="AE10" s="8288" t="s">
        <v>1622</v>
      </c>
      <c r="AF10" s="8301"/>
      <c r="AG10" s="8288" t="s">
        <v>1623</v>
      </c>
      <c r="AH10" s="8301"/>
      <c r="AI10" s="8288" t="s">
        <v>1624</v>
      </c>
      <c r="AJ10" s="8301"/>
      <c r="AK10" s="8288" t="s">
        <v>1625</v>
      </c>
      <c r="AL10" s="8301"/>
      <c r="AM10" s="8288" t="s">
        <v>1626</v>
      </c>
      <c r="AN10" s="8301"/>
      <c r="AO10" s="8288" t="s">
        <v>950</v>
      </c>
      <c r="AP10" s="8300"/>
      <c r="AQ10" s="7180"/>
      <c r="AR10" s="7147"/>
      <c r="AS10" s="7147"/>
      <c r="AT10" s="7147"/>
      <c r="AU10" s="7147"/>
      <c r="AV10" s="8294"/>
      <c r="AW10" s="7213"/>
      <c r="AX10" s="7158"/>
    </row>
    <row r="11" spans="1:139" ht="36.75" customHeight="1" x14ac:dyDescent="0.25">
      <c r="A11" s="7224"/>
      <c r="B11" s="7224"/>
      <c r="C11" s="8088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179"/>
      <c r="AR11" s="7148"/>
      <c r="AS11" s="7148"/>
      <c r="AT11" s="7148"/>
      <c r="AU11" s="7148"/>
      <c r="AV11" s="8295"/>
      <c r="AW11" s="7214"/>
      <c r="AX11" s="7196"/>
    </row>
    <row r="12" spans="1:139" ht="15" customHeight="1" x14ac:dyDescent="0.25">
      <c r="A12" s="8306" t="s">
        <v>1627</v>
      </c>
      <c r="B12" s="8307"/>
      <c r="C12" s="8308"/>
      <c r="D12" s="1978">
        <f>SUM(E12+F12)</f>
        <v>0</v>
      </c>
      <c r="E12" s="1997">
        <f>SUM(G12+I12+K12+M12+O12+Q12+S12+U12+W12+Y12+AA12+AC12+AE12+AG12+AI12+AK12+AM12+AO12)</f>
        <v>0</v>
      </c>
      <c r="F12" s="752">
        <f>SUM(H12+J12+L12+N12+P12+R12+T12+V12+X12+Z12+AB12+AD12+AF12+AH12+AJ12+AL12+AN12+AP12)</f>
        <v>0</v>
      </c>
      <c r="G12" s="1935"/>
      <c r="H12" s="1186"/>
      <c r="I12" s="1935"/>
      <c r="J12" s="1186"/>
      <c r="K12" s="1935"/>
      <c r="L12" s="1186"/>
      <c r="M12" s="1935"/>
      <c r="N12" s="1186"/>
      <c r="O12" s="1935"/>
      <c r="P12" s="1186"/>
      <c r="Q12" s="1935"/>
      <c r="R12" s="755"/>
      <c r="S12" s="1935"/>
      <c r="T12" s="755"/>
      <c r="U12" s="1935"/>
      <c r="V12" s="755"/>
      <c r="W12" s="1935"/>
      <c r="X12" s="755"/>
      <c r="Y12" s="1935"/>
      <c r="Z12" s="755"/>
      <c r="AA12" s="1935"/>
      <c r="AB12" s="755"/>
      <c r="AC12" s="1935"/>
      <c r="AD12" s="755"/>
      <c r="AE12" s="1935"/>
      <c r="AF12" s="755"/>
      <c r="AG12" s="1935"/>
      <c r="AH12" s="755"/>
      <c r="AI12" s="1935"/>
      <c r="AJ12" s="755"/>
      <c r="AK12" s="1935"/>
      <c r="AL12" s="755"/>
      <c r="AM12" s="1935"/>
      <c r="AN12" s="755"/>
      <c r="AO12" s="1935"/>
      <c r="AP12" s="792"/>
      <c r="AQ12" s="1966"/>
      <c r="AR12" s="793"/>
      <c r="AS12" s="793"/>
      <c r="AT12" s="793"/>
      <c r="AU12" s="793"/>
      <c r="AV12" s="793"/>
      <c r="AW12" s="2699"/>
      <c r="AX12" s="1186"/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309" t="s">
        <v>1628</v>
      </c>
      <c r="B13" s="8310"/>
      <c r="C13" s="8311"/>
      <c r="D13" s="1485">
        <f t="shared" ref="D13:D17" si="13">SUM(E13+F13)</f>
        <v>0</v>
      </c>
      <c r="E13" s="1486">
        <f t="shared" ref="E13:F15" si="14">SUM(G13+I13+K13+M13+O13+Q13+S13+U13+W13+Y13+AA13+AC13+AE13+AG13+AI13+AK13+AM13+AO13)</f>
        <v>0</v>
      </c>
      <c r="F13" s="894">
        <f t="shared" si="14"/>
        <v>0</v>
      </c>
      <c r="G13" s="1172"/>
      <c r="H13" s="1173"/>
      <c r="I13" s="1172"/>
      <c r="J13" s="1173"/>
      <c r="K13" s="1172"/>
      <c r="L13" s="1173"/>
      <c r="M13" s="1172"/>
      <c r="N13" s="1173"/>
      <c r="O13" s="1172"/>
      <c r="P13" s="1173"/>
      <c r="Q13" s="1172"/>
      <c r="R13" s="886"/>
      <c r="S13" s="1172"/>
      <c r="T13" s="886"/>
      <c r="U13" s="1172"/>
      <c r="V13" s="886"/>
      <c r="W13" s="1172"/>
      <c r="X13" s="886"/>
      <c r="Y13" s="1172"/>
      <c r="Z13" s="886"/>
      <c r="AA13" s="1172"/>
      <c r="AB13" s="886"/>
      <c r="AC13" s="1172"/>
      <c r="AD13" s="886"/>
      <c r="AE13" s="1172"/>
      <c r="AF13" s="886"/>
      <c r="AG13" s="1172"/>
      <c r="AH13" s="886"/>
      <c r="AI13" s="1172"/>
      <c r="AJ13" s="886"/>
      <c r="AK13" s="1172"/>
      <c r="AL13" s="886"/>
      <c r="AM13" s="1172"/>
      <c r="AN13" s="886"/>
      <c r="AO13" s="1172"/>
      <c r="AP13" s="1929"/>
      <c r="AQ13" s="887"/>
      <c r="AR13" s="2001"/>
      <c r="AS13" s="2001"/>
      <c r="AT13" s="2001"/>
      <c r="AU13" s="2001"/>
      <c r="AV13" s="2001"/>
      <c r="AW13" s="2495"/>
      <c r="AX13" s="1173"/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309" t="s">
        <v>1629</v>
      </c>
      <c r="B14" s="8310"/>
      <c r="C14" s="8311"/>
      <c r="D14" s="1485">
        <f t="shared" si="13"/>
        <v>0</v>
      </c>
      <c r="E14" s="1486">
        <f t="shared" si="14"/>
        <v>0</v>
      </c>
      <c r="F14" s="894">
        <f t="shared" si="14"/>
        <v>0</v>
      </c>
      <c r="G14" s="1172"/>
      <c r="H14" s="1173"/>
      <c r="I14" s="1172"/>
      <c r="J14" s="1173"/>
      <c r="K14" s="1172"/>
      <c r="L14" s="1173"/>
      <c r="M14" s="1172"/>
      <c r="N14" s="886"/>
      <c r="O14" s="1172"/>
      <c r="P14" s="886"/>
      <c r="Q14" s="1172"/>
      <c r="R14" s="886"/>
      <c r="S14" s="1172"/>
      <c r="T14" s="886"/>
      <c r="U14" s="1172"/>
      <c r="V14" s="886"/>
      <c r="W14" s="1172"/>
      <c r="X14" s="886"/>
      <c r="Y14" s="1172"/>
      <c r="Z14" s="886"/>
      <c r="AA14" s="1172"/>
      <c r="AB14" s="886"/>
      <c r="AC14" s="1172"/>
      <c r="AD14" s="886"/>
      <c r="AE14" s="1172"/>
      <c r="AF14" s="886"/>
      <c r="AG14" s="1172"/>
      <c r="AH14" s="886"/>
      <c r="AI14" s="1172"/>
      <c r="AJ14" s="886"/>
      <c r="AK14" s="1172"/>
      <c r="AL14" s="886"/>
      <c r="AM14" s="1172"/>
      <c r="AN14" s="886"/>
      <c r="AO14" s="1172"/>
      <c r="AP14" s="1929"/>
      <c r="AQ14" s="887"/>
      <c r="AR14" s="2001"/>
      <c r="AS14" s="2001"/>
      <c r="AT14" s="2001"/>
      <c r="AU14" s="2001"/>
      <c r="AV14" s="2001"/>
      <c r="AW14" s="2495"/>
      <c r="AX14" s="1173"/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309" t="s">
        <v>1630</v>
      </c>
      <c r="B15" s="8310"/>
      <c r="C15" s="8311"/>
      <c r="D15" s="1485">
        <f t="shared" si="13"/>
        <v>0</v>
      </c>
      <c r="E15" s="1486">
        <f t="shared" si="14"/>
        <v>0</v>
      </c>
      <c r="F15" s="894">
        <f t="shared" si="14"/>
        <v>0</v>
      </c>
      <c r="G15" s="1172"/>
      <c r="H15" s="1173"/>
      <c r="I15" s="1172"/>
      <c r="J15" s="1173"/>
      <c r="K15" s="1172"/>
      <c r="L15" s="1173"/>
      <c r="M15" s="1172"/>
      <c r="N15" s="886"/>
      <c r="O15" s="1172"/>
      <c r="P15" s="886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886"/>
      <c r="AM15" s="1172"/>
      <c r="AN15" s="886"/>
      <c r="AO15" s="1172"/>
      <c r="AP15" s="1929"/>
      <c r="AQ15" s="887"/>
      <c r="AR15" s="2001"/>
      <c r="AS15" s="2001"/>
      <c r="AT15" s="2001"/>
      <c r="AU15" s="2001"/>
      <c r="AV15" s="2001"/>
      <c r="AW15" s="2495"/>
      <c r="AX15" s="1173"/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320" t="s">
        <v>1631</v>
      </c>
      <c r="B16" s="8321"/>
      <c r="C16" s="8322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323" t="s">
        <v>1632</v>
      </c>
      <c r="B17" s="8324"/>
      <c r="C17" s="8325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2" t="s">
        <v>1634</v>
      </c>
      <c r="B19" s="7223"/>
      <c r="C19" s="7160"/>
      <c r="D19" s="8288" t="s">
        <v>193</v>
      </c>
      <c r="E19" s="8289"/>
      <c r="F19" s="8299"/>
      <c r="G19" s="8314" t="s">
        <v>479</v>
      </c>
      <c r="H19" s="8014"/>
      <c r="I19" s="8299" t="s">
        <v>385</v>
      </c>
      <c r="J19" s="8315"/>
      <c r="K19" s="8288" t="s">
        <v>386</v>
      </c>
      <c r="L19" s="8299"/>
      <c r="M19" s="8299" t="s">
        <v>1619</v>
      </c>
      <c r="N19" s="8315"/>
      <c r="O19" s="8288" t="s">
        <v>388</v>
      </c>
      <c r="P19" s="8299"/>
      <c r="Q19" s="8288" t="s">
        <v>389</v>
      </c>
      <c r="R19" s="8299"/>
      <c r="S19" s="8288" t="s">
        <v>390</v>
      </c>
      <c r="T19" s="8299"/>
      <c r="U19" s="8288" t="s">
        <v>391</v>
      </c>
      <c r="V19" s="8299"/>
      <c r="W19" s="8289" t="s">
        <v>1620</v>
      </c>
      <c r="X19" s="8289"/>
      <c r="Y19" s="8288" t="s">
        <v>308</v>
      </c>
      <c r="Z19" s="8301"/>
      <c r="AA19" s="8289" t="s">
        <v>309</v>
      </c>
      <c r="AB19" s="8331"/>
      <c r="AC19" s="8289" t="s">
        <v>1621</v>
      </c>
      <c r="AD19" s="8331"/>
      <c r="AE19" s="8289" t="s">
        <v>1622</v>
      </c>
      <c r="AF19" s="8331"/>
      <c r="AG19" s="8289" t="s">
        <v>1623</v>
      </c>
      <c r="AH19" s="8331"/>
      <c r="AI19" s="8289" t="s">
        <v>1624</v>
      </c>
      <c r="AJ19" s="8331"/>
      <c r="AK19" s="8289" t="s">
        <v>1625</v>
      </c>
      <c r="AL19" s="8331"/>
      <c r="AM19" s="8289" t="s">
        <v>1626</v>
      </c>
      <c r="AN19" s="8301"/>
      <c r="AO19" s="8289" t="s">
        <v>950</v>
      </c>
      <c r="AP19" s="8300"/>
      <c r="AQ19" s="8291" t="s">
        <v>1614</v>
      </c>
      <c r="AR19" s="8292" t="s">
        <v>1635</v>
      </c>
      <c r="AS19" s="8292" t="s">
        <v>1616</v>
      </c>
      <c r="AT19" s="8292" t="s">
        <v>1636</v>
      </c>
      <c r="AU19" s="8292" t="s">
        <v>1617</v>
      </c>
      <c r="AV19" s="8326" t="s">
        <v>37</v>
      </c>
      <c r="AW19" s="8302" t="s">
        <v>498</v>
      </c>
      <c r="AX19" s="8304" t="s">
        <v>35</v>
      </c>
    </row>
    <row r="20" spans="1:100" ht="55.5" customHeight="1" x14ac:dyDescent="0.25">
      <c r="A20" s="8313"/>
      <c r="B20" s="7224"/>
      <c r="C20" s="8088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180"/>
      <c r="AR20" s="8332"/>
      <c r="AS20" s="7148"/>
      <c r="AT20" s="7148"/>
      <c r="AU20" s="7148"/>
      <c r="AV20" s="8327"/>
      <c r="AW20" s="8303"/>
      <c r="AX20" s="8305"/>
    </row>
    <row r="21" spans="1:100" ht="15" customHeight="1" x14ac:dyDescent="0.25">
      <c r="A21" s="8328" t="s">
        <v>1637</v>
      </c>
      <c r="B21" s="8329"/>
      <c r="C21" s="8330"/>
      <c r="D21" s="2382">
        <f>SUM(E21+F21)</f>
        <v>0</v>
      </c>
      <c r="E21" s="2375">
        <f>SUM(G21+I21+K21+M21+O21+Q21+S21+U21+W21+Y21+AA21+AC21+AE21+AG21+AI21+AK21+AM21+AO21)</f>
        <v>0</v>
      </c>
      <c r="F21" s="2705">
        <f>SUM(H21+J21+L21+N21+P21+R21+T21+V21+X21+Z21+AB21+AD21+AF21+AH21+AJ21+AL21+AN21+AP21)</f>
        <v>0</v>
      </c>
      <c r="G21" s="2266"/>
      <c r="H21" s="2337"/>
      <c r="I21" s="2266"/>
      <c r="J21" s="2336"/>
      <c r="K21" s="2266"/>
      <c r="L21" s="2337"/>
      <c r="M21" s="2266"/>
      <c r="N21" s="2336"/>
      <c r="O21" s="2266"/>
      <c r="P21" s="2337"/>
      <c r="Q21" s="2266"/>
      <c r="R21" s="2337"/>
      <c r="S21" s="2266"/>
      <c r="T21" s="2337"/>
      <c r="U21" s="2266"/>
      <c r="V21" s="2337"/>
      <c r="W21" s="2267"/>
      <c r="X21" s="2581"/>
      <c r="Y21" s="2266"/>
      <c r="Z21" s="2337"/>
      <c r="AA21" s="2267"/>
      <c r="AB21" s="2581"/>
      <c r="AC21" s="2266"/>
      <c r="AD21" s="2337"/>
      <c r="AE21" s="2267"/>
      <c r="AF21" s="2581"/>
      <c r="AG21" s="2266"/>
      <c r="AH21" s="2337"/>
      <c r="AI21" s="2267"/>
      <c r="AJ21" s="2581"/>
      <c r="AK21" s="2266"/>
      <c r="AL21" s="2337"/>
      <c r="AM21" s="2267"/>
      <c r="AN21" s="2337"/>
      <c r="AO21" s="2267"/>
      <c r="AP21" s="1940"/>
      <c r="AQ21" s="2376"/>
      <c r="AR21" s="835"/>
      <c r="AS21" s="835"/>
      <c r="AT21" s="835"/>
      <c r="AU21" s="835"/>
      <c r="AV21" s="2581"/>
      <c r="AW21" s="2489"/>
      <c r="AX21" s="2336"/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316" t="s">
        <v>1638</v>
      </c>
      <c r="B22" s="8317"/>
      <c r="C22" s="8318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923" t="s">
        <v>1639</v>
      </c>
      <c r="B23" s="8319"/>
      <c r="C23" s="7924"/>
      <c r="D23" s="1485">
        <f t="shared" si="25"/>
        <v>0</v>
      </c>
      <c r="E23" s="1486">
        <f t="shared" ref="E23:F33" si="35">SUM(G23+I23+K23+M23+O23+Q23+S23+U23+W23+Y23+AA23+AC23+AE23+AG23+AI23+AK23+AM23+AO23)</f>
        <v>0</v>
      </c>
      <c r="F23" s="894">
        <f t="shared" si="35"/>
        <v>0</v>
      </c>
      <c r="G23" s="1172"/>
      <c r="H23" s="886"/>
      <c r="I23" s="1172"/>
      <c r="J23" s="1173"/>
      <c r="K23" s="1172"/>
      <c r="L23" s="886"/>
      <c r="M23" s="1172"/>
      <c r="N23" s="1173"/>
      <c r="O23" s="1172"/>
      <c r="P23" s="886"/>
      <c r="Q23" s="1172"/>
      <c r="R23" s="886"/>
      <c r="S23" s="1172"/>
      <c r="T23" s="886"/>
      <c r="U23" s="1172"/>
      <c r="V23" s="886"/>
      <c r="W23" s="1174"/>
      <c r="X23" s="885"/>
      <c r="Y23" s="1172"/>
      <c r="Z23" s="886"/>
      <c r="AA23" s="1174"/>
      <c r="AB23" s="885"/>
      <c r="AC23" s="1172"/>
      <c r="AD23" s="886"/>
      <c r="AE23" s="1174"/>
      <c r="AF23" s="885"/>
      <c r="AG23" s="1172"/>
      <c r="AH23" s="886"/>
      <c r="AI23" s="1174"/>
      <c r="AJ23" s="885"/>
      <c r="AK23" s="1172"/>
      <c r="AL23" s="886"/>
      <c r="AM23" s="1174"/>
      <c r="AN23" s="886"/>
      <c r="AO23" s="1174"/>
      <c r="AP23" s="1929"/>
      <c r="AQ23" s="887"/>
      <c r="AR23" s="2001"/>
      <c r="AS23" s="2001"/>
      <c r="AT23" s="2001"/>
      <c r="AU23" s="2001"/>
      <c r="AV23" s="885"/>
      <c r="AW23" s="2495"/>
      <c r="AX23" s="1173"/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923" t="s">
        <v>1640</v>
      </c>
      <c r="B24" s="8319"/>
      <c r="C24" s="7924"/>
      <c r="D24" s="1485">
        <f t="shared" si="25"/>
        <v>0</v>
      </c>
      <c r="E24" s="1486">
        <f t="shared" si="35"/>
        <v>0</v>
      </c>
      <c r="F24" s="894">
        <f t="shared" si="35"/>
        <v>0</v>
      </c>
      <c r="G24" s="1172"/>
      <c r="H24" s="886"/>
      <c r="I24" s="1172"/>
      <c r="J24" s="1173"/>
      <c r="K24" s="1172"/>
      <c r="L24" s="886"/>
      <c r="M24" s="1172"/>
      <c r="N24" s="1173"/>
      <c r="O24" s="1172"/>
      <c r="P24" s="886"/>
      <c r="Q24" s="1172"/>
      <c r="R24" s="886"/>
      <c r="S24" s="1172"/>
      <c r="T24" s="886"/>
      <c r="U24" s="1172"/>
      <c r="V24" s="886"/>
      <c r="W24" s="1174"/>
      <c r="X24" s="885"/>
      <c r="Y24" s="1172"/>
      <c r="Z24" s="886"/>
      <c r="AA24" s="1174"/>
      <c r="AB24" s="885"/>
      <c r="AC24" s="1172"/>
      <c r="AD24" s="886"/>
      <c r="AE24" s="1174"/>
      <c r="AF24" s="885"/>
      <c r="AG24" s="1172"/>
      <c r="AH24" s="886"/>
      <c r="AI24" s="1174"/>
      <c r="AJ24" s="885"/>
      <c r="AK24" s="1172"/>
      <c r="AL24" s="886"/>
      <c r="AM24" s="1174"/>
      <c r="AN24" s="886"/>
      <c r="AO24" s="1174"/>
      <c r="AP24" s="1929"/>
      <c r="AQ24" s="887"/>
      <c r="AR24" s="2001"/>
      <c r="AS24" s="2001"/>
      <c r="AT24" s="2001"/>
      <c r="AU24" s="2001"/>
      <c r="AV24" s="885"/>
      <c r="AW24" s="2495"/>
      <c r="AX24" s="1173"/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923" t="s">
        <v>1641</v>
      </c>
      <c r="B25" s="8319"/>
      <c r="C25" s="7924"/>
      <c r="D25" s="1485">
        <f t="shared" si="25"/>
        <v>0</v>
      </c>
      <c r="E25" s="1486">
        <f t="shared" si="35"/>
        <v>0</v>
      </c>
      <c r="F25" s="894">
        <f t="shared" si="35"/>
        <v>0</v>
      </c>
      <c r="G25" s="1172"/>
      <c r="H25" s="886"/>
      <c r="I25" s="1172"/>
      <c r="J25" s="1173"/>
      <c r="K25" s="1172"/>
      <c r="L25" s="886"/>
      <c r="M25" s="1172"/>
      <c r="N25" s="1173"/>
      <c r="O25" s="1172"/>
      <c r="P25" s="886"/>
      <c r="Q25" s="1172"/>
      <c r="R25" s="886"/>
      <c r="S25" s="1172"/>
      <c r="T25" s="886"/>
      <c r="U25" s="1172"/>
      <c r="V25" s="886"/>
      <c r="W25" s="1174"/>
      <c r="X25" s="885"/>
      <c r="Y25" s="1172"/>
      <c r="Z25" s="886"/>
      <c r="AA25" s="1174"/>
      <c r="AB25" s="885"/>
      <c r="AC25" s="1172"/>
      <c r="AD25" s="886"/>
      <c r="AE25" s="1174"/>
      <c r="AF25" s="885"/>
      <c r="AG25" s="1172"/>
      <c r="AH25" s="886"/>
      <c r="AI25" s="1174"/>
      <c r="AJ25" s="885"/>
      <c r="AK25" s="1172"/>
      <c r="AL25" s="886"/>
      <c r="AM25" s="1174"/>
      <c r="AN25" s="886"/>
      <c r="AO25" s="1174"/>
      <c r="AP25" s="1929"/>
      <c r="AQ25" s="887"/>
      <c r="AR25" s="2001"/>
      <c r="AS25" s="2001"/>
      <c r="AT25" s="2001"/>
      <c r="AU25" s="2001"/>
      <c r="AV25" s="885"/>
      <c r="AW25" s="2495"/>
      <c r="AX25" s="1173"/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923" t="s">
        <v>1642</v>
      </c>
      <c r="B26" s="8319"/>
      <c r="C26" s="7924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923" t="s">
        <v>1643</v>
      </c>
      <c r="B27" s="8319"/>
      <c r="C27" s="7924"/>
      <c r="D27" s="1485">
        <f t="shared" si="25"/>
        <v>0</v>
      </c>
      <c r="E27" s="1486">
        <f t="shared" si="35"/>
        <v>0</v>
      </c>
      <c r="F27" s="894">
        <f t="shared" si="35"/>
        <v>0</v>
      </c>
      <c r="G27" s="1172"/>
      <c r="H27" s="886"/>
      <c r="I27" s="1172"/>
      <c r="J27" s="1173"/>
      <c r="K27" s="1172"/>
      <c r="L27" s="886"/>
      <c r="M27" s="1172"/>
      <c r="N27" s="1173"/>
      <c r="O27" s="1172"/>
      <c r="P27" s="886"/>
      <c r="Q27" s="1172"/>
      <c r="R27" s="886"/>
      <c r="S27" s="1172"/>
      <c r="T27" s="886"/>
      <c r="U27" s="1172"/>
      <c r="V27" s="886"/>
      <c r="W27" s="1174"/>
      <c r="X27" s="885"/>
      <c r="Y27" s="1172"/>
      <c r="Z27" s="886"/>
      <c r="AA27" s="1174"/>
      <c r="AB27" s="885"/>
      <c r="AC27" s="1172"/>
      <c r="AD27" s="886"/>
      <c r="AE27" s="1174"/>
      <c r="AF27" s="885"/>
      <c r="AG27" s="1172"/>
      <c r="AH27" s="886"/>
      <c r="AI27" s="1174"/>
      <c r="AJ27" s="885"/>
      <c r="AK27" s="1172"/>
      <c r="AL27" s="886"/>
      <c r="AM27" s="1174"/>
      <c r="AN27" s="886"/>
      <c r="AO27" s="1174"/>
      <c r="AP27" s="1929"/>
      <c r="AQ27" s="887"/>
      <c r="AR27" s="2001"/>
      <c r="AS27" s="2001"/>
      <c r="AT27" s="2001"/>
      <c r="AU27" s="2001"/>
      <c r="AV27" s="885"/>
      <c r="AW27" s="2495"/>
      <c r="AX27" s="1173"/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923" t="s">
        <v>1644</v>
      </c>
      <c r="B28" s="8319"/>
      <c r="C28" s="7924"/>
      <c r="D28" s="2706">
        <f t="shared" si="25"/>
        <v>0</v>
      </c>
      <c r="E28" s="1486">
        <f t="shared" si="35"/>
        <v>0</v>
      </c>
      <c r="F28" s="894">
        <f t="shared" si="35"/>
        <v>0</v>
      </c>
      <c r="G28" s="1172"/>
      <c r="H28" s="886"/>
      <c r="I28" s="1172"/>
      <c r="J28" s="1173"/>
      <c r="K28" s="1172"/>
      <c r="L28" s="886"/>
      <c r="M28" s="1172"/>
      <c r="N28" s="1173"/>
      <c r="O28" s="1172"/>
      <c r="P28" s="886"/>
      <c r="Q28" s="1172"/>
      <c r="R28" s="886"/>
      <c r="S28" s="1172"/>
      <c r="T28" s="886"/>
      <c r="U28" s="1172"/>
      <c r="V28" s="886"/>
      <c r="W28" s="1174"/>
      <c r="X28" s="885"/>
      <c r="Y28" s="1172"/>
      <c r="Z28" s="886"/>
      <c r="AA28" s="1174"/>
      <c r="AB28" s="885"/>
      <c r="AC28" s="1172"/>
      <c r="AD28" s="886"/>
      <c r="AE28" s="1174"/>
      <c r="AF28" s="885"/>
      <c r="AG28" s="1172"/>
      <c r="AH28" s="886"/>
      <c r="AI28" s="1174"/>
      <c r="AJ28" s="885"/>
      <c r="AK28" s="1172"/>
      <c r="AL28" s="886"/>
      <c r="AM28" s="1174"/>
      <c r="AN28" s="886"/>
      <c r="AO28" s="1174"/>
      <c r="AP28" s="1929"/>
      <c r="AQ28" s="887"/>
      <c r="AR28" s="2001"/>
      <c r="AS28" s="2001"/>
      <c r="AT28" s="2001"/>
      <c r="AU28" s="2001"/>
      <c r="AV28" s="885"/>
      <c r="AW28" s="2495"/>
      <c r="AX28" s="1173"/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923" t="s">
        <v>1645</v>
      </c>
      <c r="B29" s="8319"/>
      <c r="C29" s="7924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/>
      <c r="H29" s="886"/>
      <c r="I29" s="1172"/>
      <c r="J29" s="1173"/>
      <c r="K29" s="1172"/>
      <c r="L29" s="886"/>
      <c r="M29" s="1172"/>
      <c r="N29" s="1173"/>
      <c r="O29" s="1172"/>
      <c r="P29" s="886"/>
      <c r="Q29" s="1172"/>
      <c r="R29" s="886"/>
      <c r="S29" s="1172"/>
      <c r="T29" s="886"/>
      <c r="U29" s="1172"/>
      <c r="V29" s="886"/>
      <c r="W29" s="1174"/>
      <c r="X29" s="885"/>
      <c r="Y29" s="1172"/>
      <c r="Z29" s="886"/>
      <c r="AA29" s="1174"/>
      <c r="AB29" s="885"/>
      <c r="AC29" s="1172"/>
      <c r="AD29" s="886"/>
      <c r="AE29" s="1174"/>
      <c r="AF29" s="885"/>
      <c r="AG29" s="1172"/>
      <c r="AH29" s="886"/>
      <c r="AI29" s="1174"/>
      <c r="AJ29" s="885"/>
      <c r="AK29" s="1172"/>
      <c r="AL29" s="886"/>
      <c r="AM29" s="1174"/>
      <c r="AN29" s="886"/>
      <c r="AO29" s="1174"/>
      <c r="AP29" s="1929"/>
      <c r="AQ29" s="887"/>
      <c r="AR29" s="2001"/>
      <c r="AS29" s="2001"/>
      <c r="AT29" s="2001"/>
      <c r="AU29" s="2001"/>
      <c r="AV29" s="885"/>
      <c r="AW29" s="2495"/>
      <c r="AX29" s="1173"/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923" t="s">
        <v>1646</v>
      </c>
      <c r="B30" s="8319"/>
      <c r="C30" s="7924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/>
      <c r="H30" s="886"/>
      <c r="I30" s="1172"/>
      <c r="J30" s="1173"/>
      <c r="K30" s="1172"/>
      <c r="L30" s="886"/>
      <c r="M30" s="1172"/>
      <c r="N30" s="1173"/>
      <c r="O30" s="1172"/>
      <c r="P30" s="886"/>
      <c r="Q30" s="1172"/>
      <c r="R30" s="886"/>
      <c r="S30" s="1172"/>
      <c r="T30" s="886"/>
      <c r="U30" s="1172"/>
      <c r="V30" s="886"/>
      <c r="W30" s="1174"/>
      <c r="X30" s="885"/>
      <c r="Y30" s="1172"/>
      <c r="Z30" s="886"/>
      <c r="AA30" s="1174"/>
      <c r="AB30" s="885"/>
      <c r="AC30" s="1172"/>
      <c r="AD30" s="886"/>
      <c r="AE30" s="1174"/>
      <c r="AF30" s="885"/>
      <c r="AG30" s="1172"/>
      <c r="AH30" s="886"/>
      <c r="AI30" s="1174"/>
      <c r="AJ30" s="885"/>
      <c r="AK30" s="1172"/>
      <c r="AL30" s="886"/>
      <c r="AM30" s="1174"/>
      <c r="AN30" s="886"/>
      <c r="AO30" s="1174"/>
      <c r="AP30" s="1929"/>
      <c r="AQ30" s="887"/>
      <c r="AR30" s="2001"/>
      <c r="AS30" s="2001"/>
      <c r="AT30" s="2001"/>
      <c r="AU30" s="2001"/>
      <c r="AV30" s="885"/>
      <c r="AW30" s="2495"/>
      <c r="AX30" s="1173"/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923" t="s">
        <v>1647</v>
      </c>
      <c r="B31" s="8319"/>
      <c r="C31" s="7924"/>
      <c r="D31" s="1485">
        <f t="shared" si="25"/>
        <v>0</v>
      </c>
      <c r="E31" s="1486">
        <f t="shared" si="35"/>
        <v>0</v>
      </c>
      <c r="F31" s="894">
        <f t="shared" si="35"/>
        <v>0</v>
      </c>
      <c r="G31" s="1172"/>
      <c r="H31" s="886"/>
      <c r="I31" s="1172"/>
      <c r="J31" s="1173"/>
      <c r="K31" s="1172"/>
      <c r="L31" s="886"/>
      <c r="M31" s="1172"/>
      <c r="N31" s="1173"/>
      <c r="O31" s="1172"/>
      <c r="P31" s="886"/>
      <c r="Q31" s="1172"/>
      <c r="R31" s="886"/>
      <c r="S31" s="1172"/>
      <c r="T31" s="886"/>
      <c r="U31" s="1172"/>
      <c r="V31" s="886"/>
      <c r="W31" s="1174"/>
      <c r="X31" s="885"/>
      <c r="Y31" s="1172"/>
      <c r="Z31" s="886"/>
      <c r="AA31" s="1174"/>
      <c r="AB31" s="885"/>
      <c r="AC31" s="1172"/>
      <c r="AD31" s="886"/>
      <c r="AE31" s="1174"/>
      <c r="AF31" s="885"/>
      <c r="AG31" s="1172"/>
      <c r="AH31" s="886"/>
      <c r="AI31" s="1174"/>
      <c r="AJ31" s="885"/>
      <c r="AK31" s="1172"/>
      <c r="AL31" s="886"/>
      <c r="AM31" s="1174"/>
      <c r="AN31" s="886"/>
      <c r="AO31" s="1174"/>
      <c r="AP31" s="1929"/>
      <c r="AQ31" s="887"/>
      <c r="AR31" s="2001"/>
      <c r="AS31" s="2001"/>
      <c r="AT31" s="2001"/>
      <c r="AU31" s="2001"/>
      <c r="AV31" s="885"/>
      <c r="AW31" s="2495"/>
      <c r="AX31" s="1173"/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923" t="s">
        <v>1648</v>
      </c>
      <c r="B32" s="8319"/>
      <c r="C32" s="7924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923" t="s">
        <v>1649</v>
      </c>
      <c r="B33" s="8319"/>
      <c r="C33" s="7924"/>
      <c r="D33" s="1485">
        <f t="shared" si="25"/>
        <v>0</v>
      </c>
      <c r="E33" s="1486">
        <f t="shared" si="35"/>
        <v>0</v>
      </c>
      <c r="F33" s="894">
        <f t="shared" si="35"/>
        <v>0</v>
      </c>
      <c r="G33" s="1172"/>
      <c r="H33" s="886"/>
      <c r="I33" s="1172"/>
      <c r="J33" s="1173"/>
      <c r="K33" s="1172"/>
      <c r="L33" s="886"/>
      <c r="M33" s="1172"/>
      <c r="N33" s="1173"/>
      <c r="O33" s="1172"/>
      <c r="P33" s="886"/>
      <c r="Q33" s="1172"/>
      <c r="R33" s="886"/>
      <c r="S33" s="1172"/>
      <c r="T33" s="886"/>
      <c r="U33" s="1172"/>
      <c r="V33" s="886"/>
      <c r="W33" s="1174"/>
      <c r="X33" s="885"/>
      <c r="Y33" s="1172"/>
      <c r="Z33" s="886"/>
      <c r="AA33" s="1174"/>
      <c r="AB33" s="885"/>
      <c r="AC33" s="1172"/>
      <c r="AD33" s="886"/>
      <c r="AE33" s="1174"/>
      <c r="AF33" s="885"/>
      <c r="AG33" s="1172"/>
      <c r="AH33" s="886"/>
      <c r="AI33" s="1174"/>
      <c r="AJ33" s="885"/>
      <c r="AK33" s="1172"/>
      <c r="AL33" s="886"/>
      <c r="AM33" s="1174"/>
      <c r="AN33" s="886"/>
      <c r="AO33" s="1174"/>
      <c r="AP33" s="1929"/>
      <c r="AQ33" s="887"/>
      <c r="AR33" s="2001"/>
      <c r="AS33" s="2001"/>
      <c r="AT33" s="2001"/>
      <c r="AU33" s="2001"/>
      <c r="AV33" s="885"/>
      <c r="AW33" s="2495"/>
      <c r="AX33" s="1173"/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923" t="s">
        <v>1650</v>
      </c>
      <c r="B34" s="8319"/>
      <c r="C34" s="7924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923" t="s">
        <v>1651</v>
      </c>
      <c r="B35" s="8319"/>
      <c r="C35" s="7924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923" t="s">
        <v>1652</v>
      </c>
      <c r="B36" s="8319"/>
      <c r="C36" s="7924"/>
      <c r="D36" s="1485">
        <f>SUM(E36+F36)</f>
        <v>0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0</v>
      </c>
      <c r="G36" s="1172"/>
      <c r="H36" s="886"/>
      <c r="I36" s="1172"/>
      <c r="J36" s="1173"/>
      <c r="K36" s="1172"/>
      <c r="L36" s="886"/>
      <c r="M36" s="1172"/>
      <c r="N36" s="1173"/>
      <c r="O36" s="1172"/>
      <c r="P36" s="886"/>
      <c r="Q36" s="1172"/>
      <c r="R36" s="886"/>
      <c r="S36" s="1172"/>
      <c r="T36" s="886"/>
      <c r="U36" s="1172"/>
      <c r="V36" s="886"/>
      <c r="W36" s="1174"/>
      <c r="X36" s="885"/>
      <c r="Y36" s="1172"/>
      <c r="Z36" s="886"/>
      <c r="AA36" s="1174"/>
      <c r="AB36" s="885"/>
      <c r="AC36" s="1172"/>
      <c r="AD36" s="886"/>
      <c r="AE36" s="1174"/>
      <c r="AF36" s="885"/>
      <c r="AG36" s="1172"/>
      <c r="AH36" s="886"/>
      <c r="AI36" s="1174"/>
      <c r="AJ36" s="885"/>
      <c r="AK36" s="1172"/>
      <c r="AL36" s="886"/>
      <c r="AM36" s="1174"/>
      <c r="AN36" s="886"/>
      <c r="AO36" s="1174"/>
      <c r="AP36" s="1929"/>
      <c r="AQ36" s="887"/>
      <c r="AR36" s="2001"/>
      <c r="AS36" s="2001"/>
      <c r="AT36" s="2001"/>
      <c r="AU36" s="2001"/>
      <c r="AV36" s="885"/>
      <c r="AW36" s="2495"/>
      <c r="AX36" s="1173"/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333" t="s">
        <v>1653</v>
      </c>
      <c r="B37" s="8334"/>
      <c r="C37" s="8335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/>
      <c r="H37" s="886"/>
      <c r="I37" s="1172"/>
      <c r="J37" s="1173"/>
      <c r="K37" s="1172"/>
      <c r="L37" s="886"/>
      <c r="M37" s="1172"/>
      <c r="N37" s="1173"/>
      <c r="O37" s="1172"/>
      <c r="P37" s="886"/>
      <c r="Q37" s="1172"/>
      <c r="R37" s="886"/>
      <c r="S37" s="1172"/>
      <c r="T37" s="886"/>
      <c r="U37" s="1172"/>
      <c r="V37" s="886"/>
      <c r="W37" s="1174"/>
      <c r="X37" s="885"/>
      <c r="Y37" s="1172"/>
      <c r="Z37" s="886"/>
      <c r="AA37" s="1174"/>
      <c r="AB37" s="885"/>
      <c r="AC37" s="1172"/>
      <c r="AD37" s="886"/>
      <c r="AE37" s="1174"/>
      <c r="AF37" s="885"/>
      <c r="AG37" s="1172"/>
      <c r="AH37" s="886"/>
      <c r="AI37" s="1174"/>
      <c r="AJ37" s="885"/>
      <c r="AK37" s="1172"/>
      <c r="AL37" s="886"/>
      <c r="AM37" s="1174"/>
      <c r="AN37" s="886"/>
      <c r="AO37" s="1174"/>
      <c r="AP37" s="1929"/>
      <c r="AQ37" s="887"/>
      <c r="AR37" s="2001"/>
      <c r="AS37" s="2001"/>
      <c r="AT37" s="2001"/>
      <c r="AU37" s="2001"/>
      <c r="AV37" s="885"/>
      <c r="AW37" s="2495"/>
      <c r="AX37" s="1173"/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315" t="s">
        <v>1655</v>
      </c>
      <c r="B39" s="8315"/>
      <c r="C39" s="8315"/>
      <c r="D39" s="2708">
        <f>SUM(D21:D38)</f>
        <v>0</v>
      </c>
      <c r="E39" s="2709">
        <f>SUM(E21:E38)</f>
        <v>0</v>
      </c>
      <c r="F39" s="2710">
        <f t="shared" ref="F39:AX39" si="38">SUM(F21:F38)</f>
        <v>0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0</v>
      </c>
      <c r="M39" s="2708">
        <f t="shared" si="38"/>
        <v>0</v>
      </c>
      <c r="N39" s="2710">
        <f t="shared" si="38"/>
        <v>0</v>
      </c>
      <c r="O39" s="2708">
        <f t="shared" si="38"/>
        <v>0</v>
      </c>
      <c r="P39" s="2710">
        <f t="shared" si="38"/>
        <v>0</v>
      </c>
      <c r="Q39" s="2708">
        <f t="shared" si="38"/>
        <v>0</v>
      </c>
      <c r="R39" s="2710">
        <f t="shared" si="38"/>
        <v>0</v>
      </c>
      <c r="S39" s="2708">
        <f t="shared" si="38"/>
        <v>0</v>
      </c>
      <c r="T39" s="2710">
        <f t="shared" si="38"/>
        <v>0</v>
      </c>
      <c r="U39" s="2708">
        <f t="shared" si="38"/>
        <v>0</v>
      </c>
      <c r="V39" s="2710">
        <f t="shared" si="38"/>
        <v>0</v>
      </c>
      <c r="W39" s="2708">
        <f t="shared" si="38"/>
        <v>0</v>
      </c>
      <c r="X39" s="2710">
        <f t="shared" si="38"/>
        <v>0</v>
      </c>
      <c r="Y39" s="2708">
        <f t="shared" si="38"/>
        <v>0</v>
      </c>
      <c r="Z39" s="2710">
        <f t="shared" si="38"/>
        <v>0</v>
      </c>
      <c r="AA39" s="2708">
        <f t="shared" si="38"/>
        <v>0</v>
      </c>
      <c r="AB39" s="2710">
        <f t="shared" si="38"/>
        <v>0</v>
      </c>
      <c r="AC39" s="2708">
        <f t="shared" si="38"/>
        <v>0</v>
      </c>
      <c r="AD39" s="2710">
        <f t="shared" si="38"/>
        <v>0</v>
      </c>
      <c r="AE39" s="2708">
        <f t="shared" si="38"/>
        <v>0</v>
      </c>
      <c r="AF39" s="2710">
        <f t="shared" si="38"/>
        <v>0</v>
      </c>
      <c r="AG39" s="2708">
        <f t="shared" si="38"/>
        <v>0</v>
      </c>
      <c r="AH39" s="2710">
        <f t="shared" si="38"/>
        <v>0</v>
      </c>
      <c r="AI39" s="2708">
        <f t="shared" si="38"/>
        <v>0</v>
      </c>
      <c r="AJ39" s="2710">
        <f t="shared" si="38"/>
        <v>0</v>
      </c>
      <c r="AK39" s="2708">
        <f t="shared" si="38"/>
        <v>0</v>
      </c>
      <c r="AL39" s="2710">
        <f t="shared" si="38"/>
        <v>0</v>
      </c>
      <c r="AM39" s="2708">
        <f t="shared" si="38"/>
        <v>0</v>
      </c>
      <c r="AN39" s="2710">
        <f t="shared" si="38"/>
        <v>0</v>
      </c>
      <c r="AO39" s="2708">
        <f t="shared" si="38"/>
        <v>0</v>
      </c>
      <c r="AP39" s="2710">
        <f t="shared" si="38"/>
        <v>0</v>
      </c>
      <c r="AQ39" s="2708">
        <f t="shared" si="38"/>
        <v>0</v>
      </c>
      <c r="AR39" s="2710">
        <f t="shared" si="38"/>
        <v>0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0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6" t="s">
        <v>984</v>
      </c>
      <c r="B41" s="7124"/>
      <c r="C41" s="7124"/>
      <c r="D41" s="8336" t="s">
        <v>213</v>
      </c>
      <c r="E41" s="7124"/>
      <c r="F41" s="7125"/>
      <c r="G41" s="8288" t="s">
        <v>101</v>
      </c>
      <c r="H41" s="8289"/>
      <c r="I41" s="8289"/>
      <c r="J41" s="8289"/>
      <c r="K41" s="8289"/>
      <c r="L41" s="8289"/>
      <c r="M41" s="8289"/>
      <c r="N41" s="8289"/>
      <c r="O41" s="8289"/>
      <c r="P41" s="8289"/>
      <c r="Q41" s="8289"/>
      <c r="R41" s="8289"/>
      <c r="S41" s="8289"/>
      <c r="T41" s="8289"/>
      <c r="U41" s="8289"/>
      <c r="V41" s="8289"/>
      <c r="W41" s="8289"/>
      <c r="X41" s="8289"/>
      <c r="Y41" s="8289"/>
      <c r="Z41" s="8289"/>
      <c r="AA41" s="8289"/>
      <c r="AB41" s="8289"/>
      <c r="AC41" s="8289"/>
      <c r="AD41" s="8289"/>
      <c r="AE41" s="8289"/>
      <c r="AF41" s="8289"/>
      <c r="AG41" s="8289"/>
      <c r="AH41" s="8289"/>
      <c r="AI41" s="8289"/>
      <c r="AJ41" s="8289"/>
      <c r="AK41" s="8289"/>
      <c r="AL41" s="8289"/>
      <c r="AM41" s="8289"/>
      <c r="AN41" s="8289"/>
      <c r="AO41" s="8289"/>
      <c r="AP41" s="8290"/>
      <c r="AQ41" s="8291" t="s">
        <v>1614</v>
      </c>
      <c r="AR41" s="8292" t="s">
        <v>460</v>
      </c>
      <c r="AS41" s="8292" t="s">
        <v>1616</v>
      </c>
      <c r="AT41" s="8340" t="s">
        <v>1617</v>
      </c>
      <c r="AU41" s="8296" t="s">
        <v>34</v>
      </c>
      <c r="AV41" s="8338" t="s">
        <v>35</v>
      </c>
      <c r="AW41" s="8292" t="s">
        <v>37</v>
      </c>
      <c r="AX41" s="7125" t="s">
        <v>1618</v>
      </c>
    </row>
    <row r="42" spans="1:100" x14ac:dyDescent="0.25">
      <c r="A42" s="7816"/>
      <c r="B42" s="7791"/>
      <c r="C42" s="8337"/>
      <c r="D42" s="8346"/>
      <c r="E42" s="8347"/>
      <c r="F42" s="7196"/>
      <c r="G42" s="8339" t="s">
        <v>479</v>
      </c>
      <c r="H42" s="8301"/>
      <c r="I42" s="8288" t="s">
        <v>385</v>
      </c>
      <c r="J42" s="8299"/>
      <c r="K42" s="8289" t="s">
        <v>386</v>
      </c>
      <c r="L42" s="8299"/>
      <c r="M42" s="8288" t="s">
        <v>1619</v>
      </c>
      <c r="N42" s="8299"/>
      <c r="O42" s="8288" t="s">
        <v>388</v>
      </c>
      <c r="P42" s="8299"/>
      <c r="Q42" s="8288" t="s">
        <v>389</v>
      </c>
      <c r="R42" s="8299"/>
      <c r="S42" s="8288" t="s">
        <v>390</v>
      </c>
      <c r="T42" s="8299"/>
      <c r="U42" s="8288" t="s">
        <v>391</v>
      </c>
      <c r="V42" s="8299"/>
      <c r="W42" s="8288" t="s">
        <v>1620</v>
      </c>
      <c r="X42" s="8299"/>
      <c r="Y42" s="8288" t="s">
        <v>308</v>
      </c>
      <c r="Z42" s="8301"/>
      <c r="AA42" s="8288" t="s">
        <v>309</v>
      </c>
      <c r="AB42" s="8301"/>
      <c r="AC42" s="8288" t="s">
        <v>1621</v>
      </c>
      <c r="AD42" s="8301"/>
      <c r="AE42" s="8288" t="s">
        <v>1622</v>
      </c>
      <c r="AF42" s="8301"/>
      <c r="AG42" s="8288" t="s">
        <v>1623</v>
      </c>
      <c r="AH42" s="8301"/>
      <c r="AI42" s="8288" t="s">
        <v>1624</v>
      </c>
      <c r="AJ42" s="8301"/>
      <c r="AK42" s="8288" t="s">
        <v>1625</v>
      </c>
      <c r="AL42" s="8301"/>
      <c r="AM42" s="8288" t="s">
        <v>1626</v>
      </c>
      <c r="AN42" s="8301"/>
      <c r="AO42" s="8288" t="s">
        <v>950</v>
      </c>
      <c r="AP42" s="8300"/>
      <c r="AQ42" s="7180"/>
      <c r="AR42" s="7147"/>
      <c r="AS42" s="7147"/>
      <c r="AT42" s="8341"/>
      <c r="AU42" s="7213"/>
      <c r="AV42" s="7150"/>
      <c r="AW42" s="7147"/>
      <c r="AX42" s="7158"/>
    </row>
    <row r="43" spans="1:100" ht="33" customHeight="1" x14ac:dyDescent="0.25">
      <c r="A43" s="8337"/>
      <c r="B43" s="8337"/>
      <c r="C43" s="7158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179"/>
      <c r="AR43" s="7148"/>
      <c r="AS43" s="7148"/>
      <c r="AT43" s="8342"/>
      <c r="AU43" s="7214"/>
      <c r="AV43" s="7151"/>
      <c r="AW43" s="7148"/>
      <c r="AX43" s="7196"/>
    </row>
    <row r="44" spans="1:100" ht="15" customHeight="1" x14ac:dyDescent="0.25">
      <c r="A44" s="8343" t="s">
        <v>1657</v>
      </c>
      <c r="B44" s="8344"/>
      <c r="C44" s="8345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923" t="s">
        <v>1658</v>
      </c>
      <c r="B45" s="8319"/>
      <c r="C45" s="7924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/>
      <c r="H45" s="1266"/>
      <c r="I45" s="2728"/>
      <c r="J45" s="342"/>
      <c r="K45" s="2728"/>
      <c r="L45" s="1266"/>
      <c r="M45" s="2728"/>
      <c r="N45" s="1266"/>
      <c r="O45" s="2728"/>
      <c r="P45" s="1266"/>
      <c r="Q45" s="2728"/>
      <c r="R45" s="760"/>
      <c r="S45" s="2728"/>
      <c r="T45" s="760"/>
      <c r="U45" s="2728"/>
      <c r="V45" s="1266"/>
      <c r="W45" s="2728"/>
      <c r="X45" s="760"/>
      <c r="Y45" s="2728"/>
      <c r="Z45" s="760"/>
      <c r="AA45" s="2728"/>
      <c r="AB45" s="1266"/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/>
      <c r="AR45" s="2733"/>
      <c r="AS45" s="2734"/>
      <c r="AT45" s="2735"/>
      <c r="AU45" s="2736"/>
      <c r="AV45" s="761"/>
      <c r="AW45" s="799"/>
      <c r="AX45" s="1266"/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923" t="s">
        <v>1659</v>
      </c>
      <c r="B46" s="8319"/>
      <c r="C46" s="7924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923" t="s">
        <v>1660</v>
      </c>
      <c r="B47" s="8319"/>
      <c r="C47" s="7924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/>
      <c r="T47" s="1108"/>
      <c r="U47" s="1258"/>
      <c r="V47" s="1108"/>
      <c r="W47" s="1258"/>
      <c r="X47" s="1108"/>
      <c r="Y47" s="1258"/>
      <c r="Z47" s="1108"/>
      <c r="AA47" s="2737"/>
      <c r="AB47" s="1109"/>
      <c r="AC47" s="1258"/>
      <c r="AD47" s="1108"/>
      <c r="AE47" s="2737"/>
      <c r="AF47" s="1108"/>
      <c r="AG47" s="1258"/>
      <c r="AH47" s="1108"/>
      <c r="AI47" s="1258"/>
      <c r="AJ47" s="1108"/>
      <c r="AK47" s="2737"/>
      <c r="AL47" s="1109"/>
      <c r="AM47" s="1258"/>
      <c r="AN47" s="1108"/>
      <c r="AO47" s="2737"/>
      <c r="AP47" s="2738"/>
      <c r="AQ47" s="1110"/>
      <c r="AR47" s="2733"/>
      <c r="AS47" s="2733"/>
      <c r="AT47" s="1109"/>
      <c r="AU47" s="2739"/>
      <c r="AV47" s="2740"/>
      <c r="AW47" s="2733"/>
      <c r="AX47" s="1259"/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49" t="s">
        <v>1661</v>
      </c>
      <c r="B48" s="8350"/>
      <c r="C48" s="8351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59" t="s">
        <v>1662</v>
      </c>
      <c r="B49" s="8360"/>
      <c r="C49" s="8361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352" t="s">
        <v>1037</v>
      </c>
      <c r="B50" s="8353"/>
      <c r="C50" s="8354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355" t="s">
        <v>1663</v>
      </c>
      <c r="B51" s="8356"/>
      <c r="C51" s="2763">
        <v>0</v>
      </c>
      <c r="D51" s="2764">
        <f t="shared" ref="D51:D62" si="65">SUM(E51+F51)</f>
        <v>0</v>
      </c>
      <c r="E51" s="800">
        <f>SUM(G51+I51+K51+M51+O51+Q51+S51+U51+W51+Y51+AA51+AC51+AE51+AG51+AI51+AK51+AM51+AO51)</f>
        <v>0</v>
      </c>
      <c r="F51" s="2727">
        <f>SUM(H51+J51+L51+N51+P51+R51+T51+V51+X51+Z51+AB51+AD51+AF51+AH51+AJ51+AL51+AN51+AP51)</f>
        <v>0</v>
      </c>
      <c r="G51" s="2728"/>
      <c r="H51" s="1266"/>
      <c r="I51" s="2728"/>
      <c r="J51" s="342"/>
      <c r="K51" s="2728"/>
      <c r="L51" s="1266"/>
      <c r="M51" s="2728"/>
      <c r="N51" s="1266"/>
      <c r="O51" s="2728"/>
      <c r="P51" s="1266"/>
      <c r="Q51" s="2728"/>
      <c r="R51" s="760"/>
      <c r="S51" s="2728"/>
      <c r="T51" s="760"/>
      <c r="U51" s="2728"/>
      <c r="V51" s="760"/>
      <c r="W51" s="2728"/>
      <c r="X51" s="760"/>
      <c r="Y51" s="2728"/>
      <c r="Z51" s="760"/>
      <c r="AA51" s="2728"/>
      <c r="AB51" s="760"/>
      <c r="AC51" s="2765"/>
      <c r="AD51" s="760"/>
      <c r="AE51" s="2766"/>
      <c r="AF51" s="760"/>
      <c r="AG51" s="2728"/>
      <c r="AH51" s="760"/>
      <c r="AI51" s="2728"/>
      <c r="AJ51" s="760"/>
      <c r="AK51" s="2728"/>
      <c r="AL51" s="760"/>
      <c r="AM51" s="2765"/>
      <c r="AN51" s="760"/>
      <c r="AO51" s="342"/>
      <c r="AP51" s="801"/>
      <c r="AQ51" s="2732"/>
      <c r="AR51" s="799"/>
      <c r="AS51" s="799"/>
      <c r="AT51" s="2735"/>
      <c r="AU51" s="2736"/>
      <c r="AV51" s="761"/>
      <c r="AW51" s="799"/>
      <c r="AX51" s="1266"/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357"/>
      <c r="B52" s="8358"/>
      <c r="C52" s="2657" t="s">
        <v>1664</v>
      </c>
      <c r="D52" s="1131">
        <f t="shared" si="65"/>
        <v>0</v>
      </c>
      <c r="E52" s="800">
        <f t="shared" ref="E52:F61" si="66">SUM(G52+I52+K52+M52+O52+Q52+S52+U52+W52+Y52+AA52+AC52+AE52+AG52+AI52+AK52+AM52+AO52)</f>
        <v>0</v>
      </c>
      <c r="F52" s="2727">
        <f t="shared" si="66"/>
        <v>0</v>
      </c>
      <c r="G52" s="1258"/>
      <c r="H52" s="1259"/>
      <c r="I52" s="1258"/>
      <c r="J52" s="2742"/>
      <c r="K52" s="1258"/>
      <c r="L52" s="1259"/>
      <c r="M52" s="1258"/>
      <c r="N52" s="1259"/>
      <c r="O52" s="1258"/>
      <c r="P52" s="1259"/>
      <c r="Q52" s="1258"/>
      <c r="R52" s="1108"/>
      <c r="S52" s="1258"/>
      <c r="T52" s="1108"/>
      <c r="U52" s="1258"/>
      <c r="V52" s="1108"/>
      <c r="W52" s="1258"/>
      <c r="X52" s="1108"/>
      <c r="Y52" s="1258"/>
      <c r="Z52" s="1108"/>
      <c r="AA52" s="1258"/>
      <c r="AB52" s="1108"/>
      <c r="AC52" s="2767"/>
      <c r="AD52" s="1108"/>
      <c r="AE52" s="2737"/>
      <c r="AF52" s="1108"/>
      <c r="AG52" s="1258"/>
      <c r="AH52" s="1108"/>
      <c r="AI52" s="1258"/>
      <c r="AJ52" s="1108"/>
      <c r="AK52" s="1258"/>
      <c r="AL52" s="1108"/>
      <c r="AM52" s="2767"/>
      <c r="AN52" s="1108"/>
      <c r="AO52" s="2742"/>
      <c r="AP52" s="2738"/>
      <c r="AQ52" s="1110"/>
      <c r="AR52" s="2733"/>
      <c r="AS52" s="2733"/>
      <c r="AT52" s="1109"/>
      <c r="AU52" s="2739"/>
      <c r="AV52" s="2740"/>
      <c r="AW52" s="2733"/>
      <c r="AX52" s="1259"/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357"/>
      <c r="B53" s="8358"/>
      <c r="C53" s="2657" t="s">
        <v>1665</v>
      </c>
      <c r="D53" s="1131">
        <f t="shared" si="65"/>
        <v>0</v>
      </c>
      <c r="E53" s="800">
        <f t="shared" si="66"/>
        <v>0</v>
      </c>
      <c r="F53" s="2727">
        <f t="shared" si="66"/>
        <v>0</v>
      </c>
      <c r="G53" s="1258"/>
      <c r="H53" s="1259"/>
      <c r="I53" s="1258"/>
      <c r="J53" s="2742"/>
      <c r="K53" s="1258"/>
      <c r="L53" s="1259"/>
      <c r="M53" s="1258"/>
      <c r="N53" s="1259"/>
      <c r="O53" s="1258"/>
      <c r="P53" s="1259"/>
      <c r="Q53" s="1258"/>
      <c r="R53" s="1108"/>
      <c r="S53" s="1258"/>
      <c r="T53" s="1108"/>
      <c r="U53" s="1258"/>
      <c r="V53" s="1108"/>
      <c r="W53" s="1258"/>
      <c r="X53" s="1108"/>
      <c r="Y53" s="1258"/>
      <c r="Z53" s="1108"/>
      <c r="AA53" s="1258"/>
      <c r="AB53" s="1108"/>
      <c r="AC53" s="2767"/>
      <c r="AD53" s="1108"/>
      <c r="AE53" s="2737"/>
      <c r="AF53" s="1108"/>
      <c r="AG53" s="1258"/>
      <c r="AH53" s="1108"/>
      <c r="AI53" s="1258"/>
      <c r="AJ53" s="1108"/>
      <c r="AK53" s="1258"/>
      <c r="AL53" s="1108"/>
      <c r="AM53" s="2767"/>
      <c r="AN53" s="1108"/>
      <c r="AO53" s="2742"/>
      <c r="AP53" s="2738"/>
      <c r="AQ53" s="1110"/>
      <c r="AR53" s="2733"/>
      <c r="AS53" s="2733"/>
      <c r="AT53" s="1109"/>
      <c r="AU53" s="2739"/>
      <c r="AV53" s="2740"/>
      <c r="AW53" s="2733"/>
      <c r="AX53" s="1259"/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357"/>
      <c r="B54" s="8358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/>
      <c r="H54" s="1259"/>
      <c r="I54" s="1258"/>
      <c r="J54" s="2742"/>
      <c r="K54" s="1258"/>
      <c r="L54" s="1259"/>
      <c r="M54" s="1258"/>
      <c r="N54" s="1259"/>
      <c r="O54" s="1258"/>
      <c r="P54" s="1259"/>
      <c r="Q54" s="1258"/>
      <c r="R54" s="1108"/>
      <c r="S54" s="1258"/>
      <c r="T54" s="1108"/>
      <c r="U54" s="1258"/>
      <c r="V54" s="1108"/>
      <c r="W54" s="1258"/>
      <c r="X54" s="1108"/>
      <c r="Y54" s="1258"/>
      <c r="Z54" s="1108"/>
      <c r="AA54" s="1258"/>
      <c r="AB54" s="1108"/>
      <c r="AC54" s="2767"/>
      <c r="AD54" s="1108"/>
      <c r="AE54" s="2737"/>
      <c r="AF54" s="1108"/>
      <c r="AG54" s="1258"/>
      <c r="AH54" s="1108"/>
      <c r="AI54" s="1258"/>
      <c r="AJ54" s="1108"/>
      <c r="AK54" s="1258"/>
      <c r="AL54" s="1108"/>
      <c r="AM54" s="2767"/>
      <c r="AN54" s="1108"/>
      <c r="AO54" s="2742"/>
      <c r="AP54" s="2738"/>
      <c r="AQ54" s="1110"/>
      <c r="AR54" s="2733"/>
      <c r="AS54" s="2733"/>
      <c r="AT54" s="1109"/>
      <c r="AU54" s="2739"/>
      <c r="AV54" s="2740"/>
      <c r="AW54" s="2733"/>
      <c r="AX54" s="1259"/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357"/>
      <c r="B55" s="8358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/>
      <c r="H55" s="1259"/>
      <c r="I55" s="1258"/>
      <c r="J55" s="2742"/>
      <c r="K55" s="1260"/>
      <c r="L55" s="1261"/>
      <c r="M55" s="1260"/>
      <c r="N55" s="1261"/>
      <c r="O55" s="1260"/>
      <c r="P55" s="1261"/>
      <c r="Q55" s="1260"/>
      <c r="R55" s="2769"/>
      <c r="S55" s="1260"/>
      <c r="T55" s="2769"/>
      <c r="U55" s="1260"/>
      <c r="V55" s="2769"/>
      <c r="W55" s="1260"/>
      <c r="X55" s="2769"/>
      <c r="Y55" s="1260"/>
      <c r="Z55" s="2769"/>
      <c r="AA55" s="1260"/>
      <c r="AB55" s="2769"/>
      <c r="AC55" s="2770"/>
      <c r="AD55" s="2769"/>
      <c r="AE55" s="2771"/>
      <c r="AF55" s="2769"/>
      <c r="AG55" s="1260"/>
      <c r="AH55" s="2769"/>
      <c r="AI55" s="1260"/>
      <c r="AJ55" s="2769"/>
      <c r="AK55" s="1260"/>
      <c r="AL55" s="2769"/>
      <c r="AM55" s="2770"/>
      <c r="AN55" s="2769"/>
      <c r="AO55" s="349"/>
      <c r="AP55" s="2772"/>
      <c r="AQ55" s="2773"/>
      <c r="AR55" s="1262"/>
      <c r="AS55" s="1262"/>
      <c r="AT55" s="2774"/>
      <c r="AU55" s="739"/>
      <c r="AV55" s="741"/>
      <c r="AW55" s="1262"/>
      <c r="AX55" s="1261"/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357"/>
      <c r="B56" s="8358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315" t="s">
        <v>77</v>
      </c>
      <c r="B57" s="8315"/>
      <c r="C57" s="8315"/>
      <c r="D57" s="2748">
        <f>SUM(D51:D56)</f>
        <v>0</v>
      </c>
      <c r="E57" s="2787">
        <f>SUM(E51:E56)</f>
        <v>0</v>
      </c>
      <c r="F57" s="2750">
        <f>SUM(F51:F56)</f>
        <v>0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0</v>
      </c>
      <c r="O57" s="2748">
        <f t="shared" si="67"/>
        <v>0</v>
      </c>
      <c r="P57" s="2787">
        <f t="shared" si="67"/>
        <v>0</v>
      </c>
      <c r="Q57" s="2748">
        <f t="shared" si="67"/>
        <v>0</v>
      </c>
      <c r="R57" s="2787">
        <f t="shared" si="67"/>
        <v>0</v>
      </c>
      <c r="S57" s="2748">
        <f t="shared" si="67"/>
        <v>0</v>
      </c>
      <c r="T57" s="2787">
        <f t="shared" si="67"/>
        <v>0</v>
      </c>
      <c r="U57" s="2748">
        <f t="shared" si="67"/>
        <v>0</v>
      </c>
      <c r="V57" s="2787">
        <f t="shared" si="67"/>
        <v>0</v>
      </c>
      <c r="W57" s="2748">
        <f t="shared" si="67"/>
        <v>0</v>
      </c>
      <c r="X57" s="2787">
        <f t="shared" si="67"/>
        <v>0</v>
      </c>
      <c r="Y57" s="2748">
        <f>SUM(Y51:Y56)</f>
        <v>0</v>
      </c>
      <c r="Z57" s="2787">
        <f>SUM(Z51:Z56)</f>
        <v>0</v>
      </c>
      <c r="AA57" s="2748">
        <f t="shared" si="67"/>
        <v>0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0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357" t="s">
        <v>1669</v>
      </c>
      <c r="B58" s="8358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/>
      <c r="H58" s="2717"/>
      <c r="I58" s="2716"/>
      <c r="J58" s="2717"/>
      <c r="K58" s="2716"/>
      <c r="L58" s="2717"/>
      <c r="M58" s="2716"/>
      <c r="N58" s="2717"/>
      <c r="O58" s="2716"/>
      <c r="P58" s="2717"/>
      <c r="Q58" s="2716"/>
      <c r="R58" s="2717"/>
      <c r="S58" s="2716"/>
      <c r="T58" s="2717"/>
      <c r="U58" s="2716"/>
      <c r="V58" s="2717"/>
      <c r="W58" s="2716"/>
      <c r="X58" s="2717"/>
      <c r="Y58" s="2716"/>
      <c r="Z58" s="2717"/>
      <c r="AA58" s="2716"/>
      <c r="AB58" s="2717"/>
      <c r="AC58" s="2716"/>
      <c r="AD58" s="2717"/>
      <c r="AE58" s="2716"/>
      <c r="AF58" s="2717"/>
      <c r="AG58" s="2716"/>
      <c r="AH58" s="2717"/>
      <c r="AI58" s="2716"/>
      <c r="AJ58" s="2717"/>
      <c r="AK58" s="2716"/>
      <c r="AL58" s="2717"/>
      <c r="AM58" s="2716"/>
      <c r="AN58" s="2717"/>
      <c r="AO58" s="2716"/>
      <c r="AP58" s="2721"/>
      <c r="AQ58" s="2722"/>
      <c r="AR58" s="844"/>
      <c r="AS58" s="844"/>
      <c r="AT58" s="2723"/>
      <c r="AU58" s="2724"/>
      <c r="AV58" s="2725"/>
      <c r="AW58" s="844"/>
      <c r="AX58" s="2726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357"/>
      <c r="B59" s="8358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/>
      <c r="H59" s="1108"/>
      <c r="I59" s="1258"/>
      <c r="J59" s="1108"/>
      <c r="K59" s="1258"/>
      <c r="L59" s="1108"/>
      <c r="M59" s="1258"/>
      <c r="N59" s="1108"/>
      <c r="O59" s="1258"/>
      <c r="P59" s="1108"/>
      <c r="Q59" s="1258"/>
      <c r="R59" s="1108"/>
      <c r="S59" s="1258"/>
      <c r="T59" s="1108"/>
      <c r="U59" s="1258"/>
      <c r="V59" s="1108"/>
      <c r="W59" s="1258"/>
      <c r="X59" s="1108"/>
      <c r="Y59" s="1258"/>
      <c r="Z59" s="1108"/>
      <c r="AA59" s="1258"/>
      <c r="AB59" s="1108"/>
      <c r="AC59" s="1258"/>
      <c r="AD59" s="1108"/>
      <c r="AE59" s="1258"/>
      <c r="AF59" s="1108"/>
      <c r="AG59" s="1258"/>
      <c r="AH59" s="1108"/>
      <c r="AI59" s="1258"/>
      <c r="AJ59" s="1108"/>
      <c r="AK59" s="1258"/>
      <c r="AL59" s="1108"/>
      <c r="AM59" s="1258"/>
      <c r="AN59" s="1108"/>
      <c r="AO59" s="1258"/>
      <c r="AP59" s="2738"/>
      <c r="AQ59" s="1110"/>
      <c r="AR59" s="2733"/>
      <c r="AS59" s="2733"/>
      <c r="AT59" s="1109"/>
      <c r="AU59" s="2739"/>
      <c r="AV59" s="2740"/>
      <c r="AW59" s="2733"/>
      <c r="AX59" s="1259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357"/>
      <c r="B60" s="8358"/>
      <c r="C60" s="2657" t="s">
        <v>1671</v>
      </c>
      <c r="D60" s="1131">
        <f t="shared" si="65"/>
        <v>0</v>
      </c>
      <c r="E60" s="2795">
        <f>SUM(G60+I60+K60+M60+O60+Q60+S60+U60+W60+Y60+AA60+AC60+AE60+AG60+AI60+AK60+AM60+AO60)</f>
        <v>0</v>
      </c>
      <c r="F60" s="2796">
        <f>SUM(H60+J60+L60+N60+P60+R60+T60+V60+X60+Z60+AB60+AD60+AF60+AH60+AJ60+AL60+AN60+AP60)</f>
        <v>0</v>
      </c>
      <c r="G60" s="2797"/>
      <c r="H60" s="2798"/>
      <c r="I60" s="1258"/>
      <c r="J60" s="1108"/>
      <c r="K60" s="1258"/>
      <c r="L60" s="1108"/>
      <c r="M60" s="1258"/>
      <c r="N60" s="1108"/>
      <c r="O60" s="1258"/>
      <c r="P60" s="1108"/>
      <c r="Q60" s="1258"/>
      <c r="R60" s="1108"/>
      <c r="S60" s="1258"/>
      <c r="T60" s="1108"/>
      <c r="U60" s="1258"/>
      <c r="V60" s="1108"/>
      <c r="W60" s="1258"/>
      <c r="X60" s="1108"/>
      <c r="Y60" s="1258"/>
      <c r="Z60" s="1108"/>
      <c r="AA60" s="1258"/>
      <c r="AB60" s="1108"/>
      <c r="AC60" s="1258"/>
      <c r="AD60" s="1108"/>
      <c r="AE60" s="1258"/>
      <c r="AF60" s="1108"/>
      <c r="AG60" s="1258"/>
      <c r="AH60" s="1108"/>
      <c r="AI60" s="1258"/>
      <c r="AJ60" s="1108"/>
      <c r="AK60" s="1258"/>
      <c r="AL60" s="1108"/>
      <c r="AM60" s="1258"/>
      <c r="AN60" s="1108"/>
      <c r="AO60" s="1258"/>
      <c r="AP60" s="2738"/>
      <c r="AQ60" s="1110"/>
      <c r="AR60" s="2733"/>
      <c r="AS60" s="2733"/>
      <c r="AT60" s="1109"/>
      <c r="AU60" s="2739"/>
      <c r="AV60" s="2740"/>
      <c r="AW60" s="2733"/>
      <c r="AX60" s="1259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357"/>
      <c r="B61" s="8358"/>
      <c r="C61" s="2657" t="s">
        <v>1672</v>
      </c>
      <c r="D61" s="1131">
        <f t="shared" si="65"/>
        <v>0</v>
      </c>
      <c r="E61" s="2795">
        <f t="shared" si="66"/>
        <v>0</v>
      </c>
      <c r="F61" s="2796">
        <f t="shared" si="66"/>
        <v>0</v>
      </c>
      <c r="G61" s="2797"/>
      <c r="H61" s="2798"/>
      <c r="I61" s="2797"/>
      <c r="J61" s="2798"/>
      <c r="K61" s="1258"/>
      <c r="L61" s="1108"/>
      <c r="M61" s="1258"/>
      <c r="N61" s="1108"/>
      <c r="O61" s="1258"/>
      <c r="P61" s="1108"/>
      <c r="Q61" s="1258"/>
      <c r="R61" s="1108"/>
      <c r="S61" s="1258"/>
      <c r="T61" s="1108"/>
      <c r="U61" s="1258"/>
      <c r="V61" s="1108"/>
      <c r="W61" s="1258"/>
      <c r="X61" s="1108"/>
      <c r="Y61" s="1258"/>
      <c r="Z61" s="1108"/>
      <c r="AA61" s="1258"/>
      <c r="AB61" s="1108"/>
      <c r="AC61" s="1258"/>
      <c r="AD61" s="1108"/>
      <c r="AE61" s="1258"/>
      <c r="AF61" s="1108"/>
      <c r="AG61" s="1258"/>
      <c r="AH61" s="1108"/>
      <c r="AI61" s="1258"/>
      <c r="AJ61" s="1108"/>
      <c r="AK61" s="1258"/>
      <c r="AL61" s="1108"/>
      <c r="AM61" s="1258"/>
      <c r="AN61" s="1108"/>
      <c r="AO61" s="1258"/>
      <c r="AP61" s="2738"/>
      <c r="AQ61" s="1110"/>
      <c r="AR61" s="2733"/>
      <c r="AS61" s="2733"/>
      <c r="AT61" s="1109"/>
      <c r="AU61" s="2739"/>
      <c r="AV61" s="2740"/>
      <c r="AW61" s="2733"/>
      <c r="AX61" s="1259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323"/>
      <c r="B62" s="8325"/>
      <c r="C62" s="2659" t="s">
        <v>1673</v>
      </c>
      <c r="D62" s="1135">
        <f t="shared" si="65"/>
        <v>0</v>
      </c>
      <c r="E62" s="2775">
        <f>SUM(G62+I62+K62+M62+O62+Q62+S62+U62+W62+Y62+AA62+AC62+AE62+AG62+AI62+AK62+AM62+AO62)</f>
        <v>0</v>
      </c>
      <c r="F62" s="2799">
        <f>SUM(H62+J62+L62+N62+P62+R62+T62+V62+X62+Z62+AB62+AD62+AF62+AH62+AJ62+AL62+AN62+AP62)</f>
        <v>0</v>
      </c>
      <c r="G62" s="2776"/>
      <c r="H62" s="2800"/>
      <c r="I62" s="2776"/>
      <c r="J62" s="2800"/>
      <c r="K62" s="1269"/>
      <c r="L62" s="2778"/>
      <c r="M62" s="1269"/>
      <c r="N62" s="2778"/>
      <c r="O62" s="1269"/>
      <c r="P62" s="2778"/>
      <c r="Q62" s="1269"/>
      <c r="R62" s="2778"/>
      <c r="S62" s="1269"/>
      <c r="T62" s="2778"/>
      <c r="U62" s="1269"/>
      <c r="V62" s="2778"/>
      <c r="W62" s="1269"/>
      <c r="X62" s="2778"/>
      <c r="Y62" s="1269"/>
      <c r="Z62" s="2778"/>
      <c r="AA62" s="1269"/>
      <c r="AB62" s="2778"/>
      <c r="AC62" s="1269"/>
      <c r="AD62" s="2778"/>
      <c r="AE62" s="1269"/>
      <c r="AF62" s="2778"/>
      <c r="AG62" s="1269"/>
      <c r="AH62" s="2778"/>
      <c r="AI62" s="1269"/>
      <c r="AJ62" s="2778"/>
      <c r="AK62" s="1269"/>
      <c r="AL62" s="2778"/>
      <c r="AM62" s="1269"/>
      <c r="AN62" s="2778"/>
      <c r="AO62" s="1269"/>
      <c r="AP62" s="2782"/>
      <c r="AQ62" s="2783"/>
      <c r="AR62" s="1270"/>
      <c r="AS62" s="1270"/>
      <c r="AT62" s="2784"/>
      <c r="AU62" s="2785"/>
      <c r="AV62" s="2786"/>
      <c r="AW62" s="1270"/>
      <c r="AX62" s="1271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88" t="s">
        <v>77</v>
      </c>
      <c r="B63" s="8289"/>
      <c r="C63" s="7196"/>
      <c r="D63" s="2748">
        <f>SUM(D58:D62)</f>
        <v>0</v>
      </c>
      <c r="E63" s="2749">
        <f>SUM(E58:E62)</f>
        <v>0</v>
      </c>
      <c r="F63" s="2801">
        <f>SUM(F58:F62)</f>
        <v>0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0</v>
      </c>
      <c r="S63" s="2748">
        <f t="shared" si="76"/>
        <v>0</v>
      </c>
      <c r="T63" s="2801">
        <f t="shared" si="76"/>
        <v>0</v>
      </c>
      <c r="U63" s="2748">
        <f t="shared" si="76"/>
        <v>0</v>
      </c>
      <c r="V63" s="2787">
        <f t="shared" si="76"/>
        <v>0</v>
      </c>
      <c r="W63" s="2748">
        <f t="shared" si="76"/>
        <v>0</v>
      </c>
      <c r="X63" s="2787">
        <f t="shared" si="76"/>
        <v>0</v>
      </c>
      <c r="Y63" s="2748">
        <f t="shared" si="76"/>
        <v>0</v>
      </c>
      <c r="Z63" s="2787">
        <f t="shared" si="76"/>
        <v>0</v>
      </c>
      <c r="AA63" s="2748">
        <f t="shared" si="76"/>
        <v>0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362" t="s">
        <v>1674</v>
      </c>
      <c r="B64" s="7947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363"/>
      <c r="B65" s="7948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364"/>
      <c r="B66" s="836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66" t="s">
        <v>77</v>
      </c>
      <c r="B67" s="7195"/>
      <c r="C67" s="7196"/>
      <c r="D67" s="2748">
        <f>SUM(D64:D66)</f>
        <v>0</v>
      </c>
      <c r="E67" s="2749">
        <f>SUM(E64:E66)</f>
        <v>0</v>
      </c>
      <c r="F67" s="2750">
        <f>SUM(F64:F66)</f>
        <v>0</v>
      </c>
      <c r="G67" s="8283"/>
      <c r="H67" s="8284"/>
      <c r="I67" s="8284"/>
      <c r="J67" s="8284"/>
      <c r="K67" s="8284"/>
      <c r="L67" s="8284"/>
      <c r="M67" s="8284"/>
      <c r="N67" s="8284"/>
      <c r="O67" s="8284"/>
      <c r="P67" s="8284"/>
      <c r="Q67" s="8284"/>
      <c r="R67" s="8284"/>
      <c r="S67" s="8284"/>
      <c r="T67" s="8284"/>
      <c r="U67" s="8284"/>
      <c r="V67" s="8284"/>
      <c r="W67" s="8284"/>
      <c r="X67" s="8284"/>
      <c r="Y67" s="8284"/>
      <c r="Z67" s="8285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2" t="s">
        <v>1678</v>
      </c>
      <c r="B69" s="7223"/>
      <c r="C69" s="7160"/>
      <c r="D69" s="8449" t="s">
        <v>1679</v>
      </c>
      <c r="E69" s="8450"/>
      <c r="F69" s="8450"/>
      <c r="G69" s="8450"/>
      <c r="H69" s="8451"/>
      <c r="I69" s="8449" t="s">
        <v>1680</v>
      </c>
      <c r="J69" s="8450"/>
      <c r="K69" s="8450"/>
      <c r="L69" s="8450"/>
      <c r="M69" s="8452"/>
      <c r="N69" s="8124" t="s">
        <v>1681</v>
      </c>
    </row>
    <row r="70" spans="1:100" ht="22.5" customHeight="1" x14ac:dyDescent="0.25">
      <c r="A70" s="8313"/>
      <c r="B70" s="7224"/>
      <c r="C70" s="8088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126"/>
    </row>
    <row r="71" spans="1:100" ht="15" customHeight="1" x14ac:dyDescent="0.25">
      <c r="A71" s="8453" t="s">
        <v>1684</v>
      </c>
      <c r="B71" s="8454"/>
      <c r="C71" s="8454"/>
      <c r="D71" s="2819">
        <f>SUM(E71:H71)</f>
        <v>0</v>
      </c>
      <c r="E71" s="2820"/>
      <c r="F71" s="2821"/>
      <c r="G71" s="2821"/>
      <c r="H71" s="2822"/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455" t="s">
        <v>1685</v>
      </c>
      <c r="B72" s="8348" t="s">
        <v>1686</v>
      </c>
      <c r="C72" s="8319"/>
      <c r="D72" s="1362">
        <f t="shared" ref="D72:D81" si="85">SUM(E72:H72)</f>
        <v>0</v>
      </c>
      <c r="E72" s="1179"/>
      <c r="F72" s="1228"/>
      <c r="G72" s="1228"/>
      <c r="H72" s="1183"/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456"/>
      <c r="B73" s="8348" t="s">
        <v>1687</v>
      </c>
      <c r="C73" s="8319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48" t="s">
        <v>1688</v>
      </c>
      <c r="B74" s="8319"/>
      <c r="C74" s="8319"/>
      <c r="D74" s="1362">
        <f t="shared" si="85"/>
        <v>0</v>
      </c>
      <c r="E74" s="1172"/>
      <c r="F74" s="2001"/>
      <c r="G74" s="2001"/>
      <c r="H74" s="886"/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372" t="s">
        <v>1689</v>
      </c>
      <c r="B75" s="8373"/>
      <c r="C75" s="8373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48" t="s">
        <v>1690</v>
      </c>
      <c r="B76" s="8319"/>
      <c r="C76" s="8319"/>
      <c r="D76" s="1362">
        <f t="shared" si="85"/>
        <v>0</v>
      </c>
      <c r="E76" s="1172"/>
      <c r="F76" s="2001"/>
      <c r="G76" s="2001"/>
      <c r="H76" s="886"/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372" t="s">
        <v>1691</v>
      </c>
      <c r="B77" s="8373"/>
      <c r="C77" s="8373"/>
      <c r="D77" s="1362">
        <f t="shared" si="85"/>
        <v>0</v>
      </c>
      <c r="E77" s="1172"/>
      <c r="F77" s="2001"/>
      <c r="G77" s="2001"/>
      <c r="H77" s="886"/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48" t="s">
        <v>1692</v>
      </c>
      <c r="B78" s="8319"/>
      <c r="C78" s="8319"/>
      <c r="D78" s="1362">
        <f t="shared" si="85"/>
        <v>0</v>
      </c>
      <c r="E78" s="1172"/>
      <c r="F78" s="2001"/>
      <c r="G78" s="2001"/>
      <c r="H78" s="886"/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48" t="s">
        <v>1693</v>
      </c>
      <c r="B79" s="8319"/>
      <c r="C79" s="8319"/>
      <c r="D79" s="1362">
        <f t="shared" si="85"/>
        <v>0</v>
      </c>
      <c r="E79" s="1172"/>
      <c r="F79" s="2001"/>
      <c r="G79" s="2001"/>
      <c r="H79" s="886"/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48" t="s">
        <v>1694</v>
      </c>
      <c r="B80" s="8319"/>
      <c r="C80" s="8319"/>
      <c r="D80" s="1362">
        <f t="shared" si="85"/>
        <v>0</v>
      </c>
      <c r="E80" s="1172"/>
      <c r="F80" s="2001"/>
      <c r="G80" s="2001"/>
      <c r="H80" s="886"/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367" t="s">
        <v>1695</v>
      </c>
      <c r="B81" s="8360"/>
      <c r="C81" s="8360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2" t="s">
        <v>1697</v>
      </c>
      <c r="B83" s="7223"/>
      <c r="C83" s="7160"/>
      <c r="D83" s="8339" t="s">
        <v>1698</v>
      </c>
      <c r="E83" s="8331"/>
      <c r="F83" s="8301"/>
    </row>
    <row r="84" spans="1:102" ht="15" customHeight="1" x14ac:dyDescent="0.25">
      <c r="A84" s="8313"/>
      <c r="B84" s="7224"/>
      <c r="C84" s="8088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8" t="s">
        <v>1699</v>
      </c>
      <c r="B85" s="8370" t="s">
        <v>1700</v>
      </c>
      <c r="C85" s="8371"/>
      <c r="D85" s="1170">
        <f>SUM(E85+F85)</f>
        <v>0</v>
      </c>
      <c r="E85" s="1935"/>
      <c r="F85" s="755"/>
    </row>
    <row r="86" spans="1:102" ht="15" customHeight="1" x14ac:dyDescent="0.25">
      <c r="A86" s="8369"/>
      <c r="B86" s="7822" t="s">
        <v>1701</v>
      </c>
      <c r="C86" s="7823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223" t="s">
        <v>1703</v>
      </c>
      <c r="B88" s="7223"/>
      <c r="C88" s="7160"/>
      <c r="D88" s="8312" t="s">
        <v>77</v>
      </c>
      <c r="E88" s="7223"/>
      <c r="F88" s="7160"/>
      <c r="G88" s="8288" t="s">
        <v>101</v>
      </c>
      <c r="H88" s="8289"/>
      <c r="I88" s="8289"/>
      <c r="J88" s="8289"/>
      <c r="K88" s="8289"/>
      <c r="L88" s="8289"/>
      <c r="M88" s="8289"/>
      <c r="N88" s="8289"/>
      <c r="O88" s="8289"/>
      <c r="P88" s="8289"/>
      <c r="Q88" s="8289"/>
      <c r="R88" s="8289"/>
      <c r="S88" s="8289"/>
      <c r="T88" s="8289"/>
      <c r="U88" s="8289"/>
      <c r="V88" s="8289"/>
      <c r="W88" s="8289"/>
      <c r="X88" s="8289"/>
      <c r="Y88" s="8289"/>
      <c r="Z88" s="8289"/>
      <c r="AA88" s="8289"/>
      <c r="AB88" s="8289"/>
      <c r="AC88" s="8289"/>
      <c r="AD88" s="8289"/>
      <c r="AE88" s="8289"/>
      <c r="AF88" s="8289"/>
      <c r="AG88" s="8289"/>
      <c r="AH88" s="8289"/>
      <c r="AI88" s="8289"/>
      <c r="AJ88" s="8289"/>
      <c r="AK88" s="8289"/>
      <c r="AL88" s="8289"/>
      <c r="AM88" s="8289"/>
      <c r="AN88" s="8290"/>
      <c r="AO88" s="8378" t="s">
        <v>1704</v>
      </c>
      <c r="AP88" s="8379" t="s">
        <v>1635</v>
      </c>
      <c r="AQ88" s="8292" t="s">
        <v>1705</v>
      </c>
      <c r="AR88" s="8292" t="s">
        <v>1706</v>
      </c>
      <c r="AS88" s="8292" t="s">
        <v>1707</v>
      </c>
      <c r="AT88" s="8374" t="s">
        <v>1708</v>
      </c>
      <c r="AU88" s="8296" t="s">
        <v>498</v>
      </c>
      <c r="AV88" s="8338" t="s">
        <v>35</v>
      </c>
      <c r="AW88" s="8375" t="s">
        <v>37</v>
      </c>
      <c r="AX88" s="8124" t="s">
        <v>1709</v>
      </c>
    </row>
    <row r="89" spans="1:102" ht="15" customHeight="1" x14ac:dyDescent="0.25">
      <c r="A89" s="8287"/>
      <c r="B89" s="8287"/>
      <c r="C89" s="8087"/>
      <c r="D89" s="8313"/>
      <c r="E89" s="7224"/>
      <c r="F89" s="8088"/>
      <c r="G89" s="8297" t="s">
        <v>1710</v>
      </c>
      <c r="H89" s="8298"/>
      <c r="I89" s="8288" t="s">
        <v>386</v>
      </c>
      <c r="J89" s="8299"/>
      <c r="K89" s="8288" t="s">
        <v>1619</v>
      </c>
      <c r="L89" s="8299"/>
      <c r="M89" s="8288" t="s">
        <v>388</v>
      </c>
      <c r="N89" s="8299"/>
      <c r="O89" s="8288" t="s">
        <v>389</v>
      </c>
      <c r="P89" s="8299"/>
      <c r="Q89" s="8288" t="s">
        <v>390</v>
      </c>
      <c r="R89" s="8299"/>
      <c r="S89" s="8288" t="s">
        <v>391</v>
      </c>
      <c r="T89" s="8299"/>
      <c r="U89" s="8289" t="s">
        <v>1620</v>
      </c>
      <c r="V89" s="8299"/>
      <c r="W89" s="8288" t="s">
        <v>308</v>
      </c>
      <c r="X89" s="8301"/>
      <c r="Y89" s="8288" t="s">
        <v>309</v>
      </c>
      <c r="Z89" s="8301"/>
      <c r="AA89" s="8288" t="s">
        <v>1621</v>
      </c>
      <c r="AB89" s="8301"/>
      <c r="AC89" s="8288" t="s">
        <v>1622</v>
      </c>
      <c r="AD89" s="8301"/>
      <c r="AE89" s="8288" t="s">
        <v>1623</v>
      </c>
      <c r="AF89" s="8301"/>
      <c r="AG89" s="8288" t="s">
        <v>1624</v>
      </c>
      <c r="AH89" s="8301"/>
      <c r="AI89" s="8288" t="s">
        <v>1625</v>
      </c>
      <c r="AJ89" s="8301"/>
      <c r="AK89" s="8289" t="s">
        <v>1626</v>
      </c>
      <c r="AL89" s="8301"/>
      <c r="AM89" s="8288" t="s">
        <v>950</v>
      </c>
      <c r="AN89" s="8300"/>
      <c r="AO89" s="8378"/>
      <c r="AP89" s="8379"/>
      <c r="AQ89" s="7147"/>
      <c r="AR89" s="7147"/>
      <c r="AS89" s="7147"/>
      <c r="AT89" s="8374"/>
      <c r="AU89" s="7213"/>
      <c r="AV89" s="7150"/>
      <c r="AW89" s="8376"/>
      <c r="AX89" s="8459"/>
    </row>
    <row r="90" spans="1:102" ht="36" customHeight="1" x14ac:dyDescent="0.25">
      <c r="A90" s="7224"/>
      <c r="B90" s="7224"/>
      <c r="C90" s="8088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378"/>
      <c r="AP90" s="8379"/>
      <c r="AQ90" s="7148"/>
      <c r="AR90" s="7148"/>
      <c r="AS90" s="7148"/>
      <c r="AT90" s="8374"/>
      <c r="AU90" s="7214"/>
      <c r="AV90" s="7151"/>
      <c r="AW90" s="8377"/>
      <c r="AX90" s="8126"/>
    </row>
    <row r="91" spans="1:102" ht="15" customHeight="1" x14ac:dyDescent="0.25">
      <c r="A91" s="8368" t="s">
        <v>1711</v>
      </c>
      <c r="B91" s="8385" t="s">
        <v>1712</v>
      </c>
      <c r="C91" s="8386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868"/>
      <c r="B92" s="7923" t="s">
        <v>1684</v>
      </c>
      <c r="C92" s="7924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868"/>
      <c r="B93" s="7923" t="s">
        <v>1689</v>
      </c>
      <c r="C93" s="7924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868"/>
      <c r="B94" s="7923" t="s">
        <v>1713</v>
      </c>
      <c r="C94" s="7924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868"/>
      <c r="B95" s="7923" t="s">
        <v>1714</v>
      </c>
      <c r="C95" s="7924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9"/>
      <c r="B96" s="8383" t="s">
        <v>1715</v>
      </c>
      <c r="C96" s="8384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8" t="s">
        <v>1716</v>
      </c>
      <c r="B97" s="8385" t="s">
        <v>1712</v>
      </c>
      <c r="C97" s="8386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868"/>
      <c r="B98" s="7923" t="s">
        <v>1684</v>
      </c>
      <c r="C98" s="7924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868"/>
      <c r="B99" s="7923" t="s">
        <v>1689</v>
      </c>
      <c r="C99" s="7924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868"/>
      <c r="B100" s="8387" t="s">
        <v>1713</v>
      </c>
      <c r="C100" s="8388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868"/>
      <c r="B101" s="7923" t="s">
        <v>1714</v>
      </c>
      <c r="C101" s="7924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9"/>
      <c r="B102" s="8359" t="s">
        <v>1717</v>
      </c>
      <c r="C102" s="8361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49" t="s">
        <v>1718</v>
      </c>
      <c r="B103" s="8350"/>
      <c r="C103" s="8351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80" t="s">
        <v>1719</v>
      </c>
      <c r="B104" s="8381"/>
      <c r="C104" s="8382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80" t="s">
        <v>1720</v>
      </c>
      <c r="B105" s="8381"/>
      <c r="C105" s="8382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80" t="s">
        <v>1721</v>
      </c>
      <c r="B106" s="8381"/>
      <c r="C106" s="8382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80" t="s">
        <v>1722</v>
      </c>
      <c r="B107" s="8381"/>
      <c r="C107" s="8382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80" t="s">
        <v>1723</v>
      </c>
      <c r="B108" s="8381"/>
      <c r="C108" s="8382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80" t="s">
        <v>1724</v>
      </c>
      <c r="B109" s="8381"/>
      <c r="C109" s="8382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80" t="s">
        <v>1725</v>
      </c>
      <c r="B110" s="8381"/>
      <c r="C110" s="8382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80" t="s">
        <v>1726</v>
      </c>
      <c r="B111" s="8381"/>
      <c r="C111" s="8382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80" t="s">
        <v>1727</v>
      </c>
      <c r="B112" s="8381"/>
      <c r="C112" s="8382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80" t="s">
        <v>1728</v>
      </c>
      <c r="B113" s="8381"/>
      <c r="C113" s="8382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80" t="s">
        <v>1729</v>
      </c>
      <c r="B114" s="8381"/>
      <c r="C114" s="8382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80" t="s">
        <v>1730</v>
      </c>
      <c r="B115" s="8381"/>
      <c r="C115" s="8382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80" t="s">
        <v>1731</v>
      </c>
      <c r="B116" s="8381"/>
      <c r="C116" s="8382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80" t="s">
        <v>1732</v>
      </c>
      <c r="B117" s="8381"/>
      <c r="C117" s="8382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80" t="s">
        <v>1733</v>
      </c>
      <c r="B118" s="8381"/>
      <c r="C118" s="8382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80" t="s">
        <v>1734</v>
      </c>
      <c r="B119" s="8381"/>
      <c r="C119" s="8382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923" t="s">
        <v>1735</v>
      </c>
      <c r="B120" s="8319"/>
      <c r="C120" s="7924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333" t="s">
        <v>1736</v>
      </c>
      <c r="B121" s="8334"/>
      <c r="C121" s="8335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333" t="s">
        <v>1737</v>
      </c>
      <c r="B122" s="8334"/>
      <c r="C122" s="8335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923" t="s">
        <v>1738</v>
      </c>
      <c r="B123" s="8319"/>
      <c r="C123" s="7924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80" t="s">
        <v>1739</v>
      </c>
      <c r="B124" s="8381"/>
      <c r="C124" s="8382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80" t="s">
        <v>1740</v>
      </c>
      <c r="B125" s="8381"/>
      <c r="C125" s="8382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80" t="s">
        <v>1741</v>
      </c>
      <c r="B126" s="8381"/>
      <c r="C126" s="8382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80" t="s">
        <v>1742</v>
      </c>
      <c r="B127" s="8381"/>
      <c r="C127" s="8382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80" t="s">
        <v>1743</v>
      </c>
      <c r="B128" s="8381"/>
      <c r="C128" s="8382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80" t="s">
        <v>1744</v>
      </c>
      <c r="B129" s="8381"/>
      <c r="C129" s="8382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80" t="s">
        <v>1745</v>
      </c>
      <c r="B130" s="8381"/>
      <c r="C130" s="8382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80" t="s">
        <v>1746</v>
      </c>
      <c r="B131" s="8381"/>
      <c r="C131" s="8382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80" t="s">
        <v>1747</v>
      </c>
      <c r="B132" s="8381"/>
      <c r="C132" s="8382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80" t="s">
        <v>1748</v>
      </c>
      <c r="B133" s="8381"/>
      <c r="C133" s="8382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80" t="s">
        <v>1749</v>
      </c>
      <c r="B134" s="8381"/>
      <c r="C134" s="8382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80" t="s">
        <v>1750</v>
      </c>
      <c r="B135" s="8381"/>
      <c r="C135" s="8382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80" t="s">
        <v>1751</v>
      </c>
      <c r="B136" s="8381"/>
      <c r="C136" s="8382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80" t="s">
        <v>1752</v>
      </c>
      <c r="B137" s="8381"/>
      <c r="C137" s="8382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80" t="s">
        <v>1753</v>
      </c>
      <c r="B138" s="8381"/>
      <c r="C138" s="8382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80" t="s">
        <v>1754</v>
      </c>
      <c r="B139" s="8381"/>
      <c r="C139" s="8382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80" t="s">
        <v>1756</v>
      </c>
      <c r="B141" s="8381"/>
      <c r="C141" s="8382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59" t="s">
        <v>1757</v>
      </c>
      <c r="B142" s="8360"/>
      <c r="C142" s="8361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88" t="s">
        <v>77</v>
      </c>
      <c r="B143" s="8289"/>
      <c r="C143" s="8299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460" t="s">
        <v>1678</v>
      </c>
      <c r="B145" s="8403" t="s">
        <v>1759</v>
      </c>
      <c r="C145" s="8463" t="s">
        <v>1760</v>
      </c>
      <c r="D145" s="8292" t="s">
        <v>1761</v>
      </c>
      <c r="E145" s="8465" t="s">
        <v>1762</v>
      </c>
      <c r="F145" s="8467" t="s">
        <v>1763</v>
      </c>
      <c r="G145" s="8292" t="s">
        <v>1764</v>
      </c>
      <c r="H145" s="8468" t="s">
        <v>1765</v>
      </c>
      <c r="I145" s="7125" t="s">
        <v>1766</v>
      </c>
      <c r="J145" s="8471" t="s">
        <v>1767</v>
      </c>
      <c r="K145" s="8472" t="s">
        <v>1768</v>
      </c>
      <c r="L145" s="8291" t="s">
        <v>1763</v>
      </c>
      <c r="M145" s="8292" t="s">
        <v>1764</v>
      </c>
      <c r="N145" s="7160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91"/>
      <c r="AR145" s="7791"/>
      <c r="AS145" s="7791"/>
      <c r="AT145" s="7791"/>
      <c r="AU145" s="7791"/>
      <c r="AV145" s="7791"/>
      <c r="AW145" s="7791"/>
      <c r="AX145" s="7791"/>
    </row>
    <row r="146" spans="1:50" ht="27" customHeight="1" x14ac:dyDescent="0.25">
      <c r="A146" s="8461"/>
      <c r="B146" s="7794"/>
      <c r="C146" s="8464"/>
      <c r="D146" s="7147"/>
      <c r="E146" s="8466"/>
      <c r="F146" s="7232"/>
      <c r="G146" s="7147"/>
      <c r="H146" s="8469"/>
      <c r="I146" s="7158"/>
      <c r="J146" s="8471"/>
      <c r="K146" s="8472"/>
      <c r="L146" s="7180"/>
      <c r="M146" s="7147"/>
      <c r="N146" s="8087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91"/>
      <c r="AR146" s="7791"/>
      <c r="AS146" s="7791"/>
      <c r="AT146" s="7791"/>
      <c r="AU146" s="7791"/>
      <c r="AV146" s="7791"/>
      <c r="AW146" s="7791"/>
      <c r="AX146" s="7791"/>
    </row>
    <row r="147" spans="1:50" ht="22.5" customHeight="1" x14ac:dyDescent="0.25">
      <c r="A147" s="8462"/>
      <c r="B147" s="7379"/>
      <c r="C147" s="7227"/>
      <c r="D147" s="7148"/>
      <c r="E147" s="7877"/>
      <c r="F147" s="7233"/>
      <c r="G147" s="7148"/>
      <c r="H147" s="8470"/>
      <c r="I147" s="7196"/>
      <c r="J147" s="8471"/>
      <c r="K147" s="8472"/>
      <c r="L147" s="7179"/>
      <c r="M147" s="7148"/>
      <c r="N147" s="8088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91"/>
      <c r="AR147" s="7791"/>
      <c r="AS147" s="7791"/>
      <c r="AT147" s="7791"/>
      <c r="AU147" s="7791"/>
      <c r="AV147" s="7791"/>
      <c r="AW147" s="7791"/>
      <c r="AX147" s="7791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89" t="s">
        <v>1771</v>
      </c>
      <c r="B160" s="8390"/>
      <c r="C160" s="8304"/>
      <c r="D160" s="8336" t="s">
        <v>77</v>
      </c>
      <c r="E160" s="7124"/>
      <c r="F160" s="7125"/>
      <c r="G160" s="8288" t="s">
        <v>1772</v>
      </c>
      <c r="H160" s="8289"/>
      <c r="I160" s="8289"/>
      <c r="J160" s="8289"/>
      <c r="K160" s="8289"/>
      <c r="L160" s="8289"/>
      <c r="M160" s="8289"/>
      <c r="N160" s="8289"/>
      <c r="O160" s="8289"/>
      <c r="P160" s="8289"/>
      <c r="Q160" s="8289"/>
      <c r="R160" s="8289"/>
      <c r="S160" s="8289"/>
      <c r="T160" s="8289"/>
      <c r="U160" s="8289"/>
      <c r="V160" s="8289"/>
      <c r="W160" s="8289"/>
      <c r="X160" s="8289"/>
      <c r="Y160" s="8289"/>
      <c r="Z160" s="8289"/>
      <c r="AA160" s="8289"/>
      <c r="AB160" s="8289"/>
      <c r="AC160" s="8289"/>
      <c r="AD160" s="8289"/>
      <c r="AE160" s="8289"/>
      <c r="AF160" s="8289"/>
      <c r="AG160" s="8289"/>
      <c r="AH160" s="8289"/>
      <c r="AI160" s="8289"/>
      <c r="AJ160" s="8289"/>
      <c r="AK160" s="8289"/>
      <c r="AL160" s="8289"/>
      <c r="AM160" s="8289"/>
      <c r="AN160" s="8289"/>
      <c r="AO160" s="8289"/>
      <c r="AP160" s="8290"/>
      <c r="AQ160" s="8404" t="s">
        <v>1704</v>
      </c>
      <c r="AR160" s="8400" t="s">
        <v>460</v>
      </c>
      <c r="AS160" s="8399" t="s">
        <v>1616</v>
      </c>
      <c r="AT160" s="8400" t="s">
        <v>1636</v>
      </c>
      <c r="AU160" s="8401" t="s">
        <v>1708</v>
      </c>
      <c r="AV160" s="8402" t="s">
        <v>34</v>
      </c>
      <c r="AW160" s="8473" t="s">
        <v>35</v>
      </c>
      <c r="AX160" s="8451" t="s">
        <v>37</v>
      </c>
    </row>
    <row r="161" spans="1:100" ht="18" customHeight="1" x14ac:dyDescent="0.25">
      <c r="A161" s="8391"/>
      <c r="B161" s="8392"/>
      <c r="C161" s="8393"/>
      <c r="D161" s="8366"/>
      <c r="E161" s="7195"/>
      <c r="F161" s="7196"/>
      <c r="G161" s="8297" t="s">
        <v>479</v>
      </c>
      <c r="H161" s="8298"/>
      <c r="I161" s="8288" t="s">
        <v>385</v>
      </c>
      <c r="J161" s="8299"/>
      <c r="K161" s="8289" t="s">
        <v>386</v>
      </c>
      <c r="L161" s="8299"/>
      <c r="M161" s="8288" t="s">
        <v>1619</v>
      </c>
      <c r="N161" s="8299"/>
      <c r="O161" s="8288" t="s">
        <v>388</v>
      </c>
      <c r="P161" s="8299"/>
      <c r="Q161" s="8288" t="s">
        <v>389</v>
      </c>
      <c r="R161" s="8299"/>
      <c r="S161" s="8288" t="s">
        <v>390</v>
      </c>
      <c r="T161" s="8299"/>
      <c r="U161" s="8288" t="s">
        <v>391</v>
      </c>
      <c r="V161" s="8299"/>
      <c r="W161" s="8288" t="s">
        <v>1620</v>
      </c>
      <c r="X161" s="8299"/>
      <c r="Y161" s="8288" t="s">
        <v>308</v>
      </c>
      <c r="Z161" s="8301"/>
      <c r="AA161" s="8288" t="s">
        <v>309</v>
      </c>
      <c r="AB161" s="8301"/>
      <c r="AC161" s="8288" t="s">
        <v>1621</v>
      </c>
      <c r="AD161" s="8301"/>
      <c r="AE161" s="8288" t="s">
        <v>1622</v>
      </c>
      <c r="AF161" s="8301"/>
      <c r="AG161" s="8288" t="s">
        <v>1623</v>
      </c>
      <c r="AH161" s="8301"/>
      <c r="AI161" s="8288" t="s">
        <v>1624</v>
      </c>
      <c r="AJ161" s="8301"/>
      <c r="AK161" s="8288" t="s">
        <v>1625</v>
      </c>
      <c r="AL161" s="8301"/>
      <c r="AM161" s="8288" t="s">
        <v>1626</v>
      </c>
      <c r="AN161" s="8301"/>
      <c r="AO161" s="8288" t="s">
        <v>950</v>
      </c>
      <c r="AP161" s="8300"/>
      <c r="AQ161" s="8404"/>
      <c r="AR161" s="8400"/>
      <c r="AS161" s="8399"/>
      <c r="AT161" s="8400"/>
      <c r="AU161" s="8401"/>
      <c r="AV161" s="8402"/>
      <c r="AW161" s="8473"/>
      <c r="AX161" s="8451"/>
    </row>
    <row r="162" spans="1:100" ht="36.75" customHeight="1" x14ac:dyDescent="0.25">
      <c r="A162" s="8394"/>
      <c r="B162" s="8395"/>
      <c r="C162" s="8305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04"/>
      <c r="AR162" s="8400"/>
      <c r="AS162" s="8399"/>
      <c r="AT162" s="8400"/>
      <c r="AU162" s="8401"/>
      <c r="AV162" s="8402"/>
      <c r="AW162" s="8473"/>
      <c r="AX162" s="8451"/>
    </row>
    <row r="163" spans="1:100" ht="15" customHeight="1" x14ac:dyDescent="0.25">
      <c r="A163" s="8396" t="s">
        <v>1774</v>
      </c>
      <c r="B163" s="8397"/>
      <c r="C163" s="839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80" t="s">
        <v>1775</v>
      </c>
      <c r="B164" s="8381"/>
      <c r="C164" s="8382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923" t="s">
        <v>1776</v>
      </c>
      <c r="B165" s="8319"/>
      <c r="C165" s="7924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333" t="s">
        <v>1777</v>
      </c>
      <c r="B166" s="8334"/>
      <c r="C166" s="8335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333" t="s">
        <v>1778</v>
      </c>
      <c r="B167" s="8334"/>
      <c r="C167" s="8335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333" t="s">
        <v>1779</v>
      </c>
      <c r="B168" s="8334"/>
      <c r="C168" s="8335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333" t="s">
        <v>1780</v>
      </c>
      <c r="B169" s="8334"/>
      <c r="C169" s="8335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333" t="s">
        <v>1781</v>
      </c>
      <c r="B170" s="8334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923" t="s">
        <v>1782</v>
      </c>
      <c r="B171" s="8319"/>
      <c r="C171" s="7924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457" t="s">
        <v>1783</v>
      </c>
      <c r="B172" s="8457"/>
      <c r="C172" s="8458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88" t="s">
        <v>77</v>
      </c>
      <c r="B174" s="8289"/>
      <c r="C174" s="8299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2" t="s">
        <v>1786</v>
      </c>
      <c r="B176" s="7223"/>
      <c r="C176" s="7160"/>
      <c r="D176" s="8336" t="s">
        <v>77</v>
      </c>
      <c r="E176" s="7124"/>
      <c r="F176" s="7125"/>
      <c r="G176" s="8288" t="s">
        <v>101</v>
      </c>
      <c r="H176" s="8289"/>
      <c r="I176" s="8289"/>
      <c r="J176" s="8289"/>
      <c r="K176" s="8289"/>
      <c r="L176" s="8289"/>
      <c r="M176" s="8289"/>
      <c r="N176" s="8289"/>
      <c r="O176" s="8289"/>
      <c r="P176" s="8289"/>
      <c r="Q176" s="8289"/>
      <c r="R176" s="8289"/>
      <c r="S176" s="8289"/>
      <c r="T176" s="8289"/>
      <c r="U176" s="8289"/>
      <c r="V176" s="8289"/>
      <c r="W176" s="8289"/>
      <c r="X176" s="8289"/>
      <c r="Y176" s="8289"/>
      <c r="Z176" s="8289"/>
      <c r="AA176" s="8289"/>
      <c r="AB176" s="8289"/>
      <c r="AC176" s="8289"/>
      <c r="AD176" s="8289"/>
      <c r="AE176" s="8289"/>
      <c r="AF176" s="8289"/>
      <c r="AG176" s="8289"/>
      <c r="AH176" s="8289"/>
      <c r="AI176" s="8289"/>
      <c r="AJ176" s="8289"/>
      <c r="AK176" s="8289"/>
      <c r="AL176" s="8289"/>
      <c r="AM176" s="8289"/>
      <c r="AN176" s="8289"/>
      <c r="AO176" s="8289"/>
      <c r="AP176" s="8431"/>
      <c r="AQ176" s="7844" t="s">
        <v>1636</v>
      </c>
      <c r="AR176" s="8413" t="s">
        <v>1617</v>
      </c>
      <c r="AS176" s="8401" t="s">
        <v>34</v>
      </c>
      <c r="AT176" s="8473" t="s">
        <v>35</v>
      </c>
      <c r="AU176" s="8474" t="s">
        <v>37</v>
      </c>
      <c r="AV176" s="8476" t="s">
        <v>1787</v>
      </c>
      <c r="AW176" s="8474" t="s">
        <v>1618</v>
      </c>
      <c r="AX176" s="8124" t="s">
        <v>327</v>
      </c>
    </row>
    <row r="177" spans="1:100" ht="15" customHeight="1" x14ac:dyDescent="0.25">
      <c r="A177" s="8086"/>
      <c r="B177" s="8287"/>
      <c r="C177" s="8087"/>
      <c r="D177" s="7816"/>
      <c r="E177" s="7791"/>
      <c r="F177" s="7158"/>
      <c r="G177" s="8297" t="s">
        <v>479</v>
      </c>
      <c r="H177" s="8298"/>
      <c r="I177" s="8288" t="s">
        <v>385</v>
      </c>
      <c r="J177" s="8299"/>
      <c r="K177" s="8289" t="s">
        <v>386</v>
      </c>
      <c r="L177" s="8299"/>
      <c r="M177" s="8288" t="s">
        <v>1619</v>
      </c>
      <c r="N177" s="8299"/>
      <c r="O177" s="8288" t="s">
        <v>388</v>
      </c>
      <c r="P177" s="8299"/>
      <c r="Q177" s="8288" t="s">
        <v>389</v>
      </c>
      <c r="R177" s="8299"/>
      <c r="S177" s="8288" t="s">
        <v>390</v>
      </c>
      <c r="T177" s="8299"/>
      <c r="U177" s="8288" t="s">
        <v>391</v>
      </c>
      <c r="V177" s="8299"/>
      <c r="W177" s="8288" t="s">
        <v>1620</v>
      </c>
      <c r="X177" s="8299"/>
      <c r="Y177" s="8288" t="s">
        <v>308</v>
      </c>
      <c r="Z177" s="8301"/>
      <c r="AA177" s="8288" t="s">
        <v>309</v>
      </c>
      <c r="AB177" s="8301"/>
      <c r="AC177" s="8480" t="s">
        <v>1621</v>
      </c>
      <c r="AD177" s="8481"/>
      <c r="AE177" s="8480" t="s">
        <v>1622</v>
      </c>
      <c r="AF177" s="8481"/>
      <c r="AG177" s="8480" t="s">
        <v>1623</v>
      </c>
      <c r="AH177" s="8481"/>
      <c r="AI177" s="8480" t="s">
        <v>1624</v>
      </c>
      <c r="AJ177" s="8481"/>
      <c r="AK177" s="8288" t="s">
        <v>1625</v>
      </c>
      <c r="AL177" s="8301"/>
      <c r="AM177" s="8288" t="s">
        <v>1626</v>
      </c>
      <c r="AN177" s="8301"/>
      <c r="AO177" s="8288" t="s">
        <v>950</v>
      </c>
      <c r="AP177" s="8441"/>
      <c r="AQ177" s="7791"/>
      <c r="AR177" s="8414"/>
      <c r="AS177" s="8401"/>
      <c r="AT177" s="8473"/>
      <c r="AU177" s="7797"/>
      <c r="AV177" s="8477"/>
      <c r="AW177" s="7797"/>
      <c r="AX177" s="8459"/>
    </row>
    <row r="178" spans="1:100" ht="33.75" customHeight="1" x14ac:dyDescent="0.25">
      <c r="A178" s="8313"/>
      <c r="B178" s="7224"/>
      <c r="C178" s="8088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792"/>
      <c r="AR178" s="8415"/>
      <c r="AS178" s="8401"/>
      <c r="AT178" s="8473"/>
      <c r="AU178" s="8475"/>
      <c r="AV178" s="8478"/>
      <c r="AW178" s="8475"/>
      <c r="AX178" s="8479"/>
    </row>
    <row r="179" spans="1:100" ht="15" customHeight="1" x14ac:dyDescent="0.25">
      <c r="A179" s="908"/>
      <c r="B179" s="8411" t="s">
        <v>1788</v>
      </c>
      <c r="C179" s="8412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07" t="s">
        <v>1686</v>
      </c>
      <c r="C180" s="8408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05" t="s">
        <v>1684</v>
      </c>
      <c r="C181" s="8406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403" t="s">
        <v>1789</v>
      </c>
      <c r="B182" s="8409" t="s">
        <v>1741</v>
      </c>
      <c r="C182" s="8410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94"/>
      <c r="B183" s="8403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94"/>
      <c r="B184" s="7794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94"/>
      <c r="B185" s="7794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94"/>
      <c r="B186" s="7794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94"/>
      <c r="B187" s="7794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94"/>
      <c r="B188" s="7794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94"/>
      <c r="B189" s="7794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05" t="s">
        <v>1686</v>
      </c>
      <c r="C192" s="8406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07" t="s">
        <v>1799</v>
      </c>
      <c r="C193" s="8408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07" t="s">
        <v>1684</v>
      </c>
      <c r="C194" s="8408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403" t="s">
        <v>1800</v>
      </c>
      <c r="B195" s="8409" t="s">
        <v>1741</v>
      </c>
      <c r="C195" s="8410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94"/>
      <c r="B196" s="8336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94"/>
      <c r="B197" s="7816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94"/>
      <c r="B198" s="7816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16" t="s">
        <v>1803</v>
      </c>
      <c r="B201" s="8419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17"/>
      <c r="B202" s="8420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18"/>
      <c r="B203" s="8421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16" t="s">
        <v>1808</v>
      </c>
      <c r="B204" s="8368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17"/>
      <c r="B205" s="7868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17"/>
      <c r="B206" s="8369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17"/>
      <c r="B207" s="8419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17"/>
      <c r="B208" s="8421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17"/>
      <c r="B209" s="8362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17"/>
      <c r="B210" s="8363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18"/>
      <c r="B211" s="8364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8" t="s">
        <v>1817</v>
      </c>
      <c r="B212" s="8339" t="s">
        <v>1818</v>
      </c>
      <c r="C212" s="8301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868"/>
      <c r="B213" s="7868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868"/>
      <c r="B214" s="7868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868"/>
      <c r="B215" s="8368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9"/>
      <c r="B216" s="8369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16" t="s">
        <v>1821</v>
      </c>
      <c r="B217" s="8368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17"/>
      <c r="B218" s="7868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18"/>
      <c r="B219" s="8369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17" t="s">
        <v>1826</v>
      </c>
      <c r="B220" s="8368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18"/>
      <c r="B221" s="8369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16" t="s">
        <v>1830</v>
      </c>
      <c r="B222" s="842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17"/>
      <c r="B223" s="842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17"/>
      <c r="B224" s="8368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17"/>
      <c r="B225" s="7868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18"/>
      <c r="B226" s="8369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499" t="s">
        <v>1835</v>
      </c>
      <c r="B227" s="8499"/>
      <c r="C227" s="8499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2" t="s">
        <v>220</v>
      </c>
      <c r="B229" s="7223"/>
      <c r="C229" s="7160"/>
      <c r="D229" s="8336" t="s">
        <v>77</v>
      </c>
      <c r="E229" s="7124"/>
      <c r="F229" s="7125"/>
      <c r="G229" s="8288" t="s">
        <v>101</v>
      </c>
      <c r="H229" s="8289"/>
      <c r="I229" s="8289"/>
      <c r="J229" s="8289"/>
      <c r="K229" s="8289"/>
      <c r="L229" s="8289"/>
      <c r="M229" s="8289"/>
      <c r="N229" s="8289"/>
      <c r="O229" s="8289"/>
      <c r="P229" s="8289"/>
      <c r="Q229" s="8289"/>
      <c r="R229" s="8289"/>
      <c r="S229" s="8289"/>
      <c r="T229" s="8289"/>
      <c r="U229" s="8289"/>
      <c r="V229" s="8289"/>
      <c r="W229" s="8289"/>
      <c r="X229" s="8289"/>
      <c r="Y229" s="8289"/>
      <c r="Z229" s="8289"/>
      <c r="AA229" s="8289"/>
      <c r="AB229" s="8431"/>
      <c r="AC229" s="8424" t="s">
        <v>1617</v>
      </c>
      <c r="AD229" s="8413" t="s">
        <v>931</v>
      </c>
      <c r="AE229" s="8413" t="s">
        <v>1837</v>
      </c>
      <c r="AF229" s="8413" t="s">
        <v>1838</v>
      </c>
      <c r="AG229" s="8435" t="s">
        <v>1839</v>
      </c>
      <c r="AH229" s="8438" t="s">
        <v>1840</v>
      </c>
      <c r="AI229" s="8413" t="s">
        <v>1841</v>
      </c>
    </row>
    <row r="230" spans="1:100" ht="15" customHeight="1" x14ac:dyDescent="0.25">
      <c r="A230" s="8086"/>
      <c r="B230" s="8287"/>
      <c r="C230" s="8087"/>
      <c r="D230" s="7816"/>
      <c r="E230" s="7791"/>
      <c r="F230" s="7158"/>
      <c r="G230" s="8297" t="s">
        <v>479</v>
      </c>
      <c r="H230" s="8298"/>
      <c r="I230" s="8288" t="s">
        <v>385</v>
      </c>
      <c r="J230" s="8299"/>
      <c r="K230" s="8289" t="s">
        <v>386</v>
      </c>
      <c r="L230" s="8299"/>
      <c r="M230" s="8288" t="s">
        <v>1619</v>
      </c>
      <c r="N230" s="8299"/>
      <c r="O230" s="8288" t="s">
        <v>388</v>
      </c>
      <c r="P230" s="8299"/>
      <c r="Q230" s="8288" t="s">
        <v>389</v>
      </c>
      <c r="R230" s="8299"/>
      <c r="S230" s="8288" t="s">
        <v>390</v>
      </c>
      <c r="T230" s="8299"/>
      <c r="U230" s="8288" t="s">
        <v>391</v>
      </c>
      <c r="V230" s="8299"/>
      <c r="W230" s="8288" t="s">
        <v>1620</v>
      </c>
      <c r="X230" s="8299"/>
      <c r="Y230" s="8288" t="s">
        <v>308</v>
      </c>
      <c r="Z230" s="8301"/>
      <c r="AA230" s="8288" t="s">
        <v>309</v>
      </c>
      <c r="AB230" s="8441"/>
      <c r="AC230" s="8392"/>
      <c r="AD230" s="8414"/>
      <c r="AE230" s="8414"/>
      <c r="AF230" s="8414"/>
      <c r="AG230" s="8436"/>
      <c r="AH230" s="8439"/>
      <c r="AI230" s="8414"/>
    </row>
    <row r="231" spans="1:100" ht="15" customHeight="1" x14ac:dyDescent="0.25">
      <c r="A231" s="8313"/>
      <c r="B231" s="7224"/>
      <c r="C231" s="8088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25"/>
      <c r="AD231" s="8415"/>
      <c r="AE231" s="8415"/>
      <c r="AF231" s="8415"/>
      <c r="AG231" s="8437"/>
      <c r="AH231" s="8440"/>
      <c r="AI231" s="8415"/>
    </row>
    <row r="232" spans="1:100" ht="15" customHeight="1" x14ac:dyDescent="0.25">
      <c r="A232" s="8343" t="s">
        <v>1842</v>
      </c>
      <c r="B232" s="8344"/>
      <c r="C232" s="8345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333" t="s">
        <v>1843</v>
      </c>
      <c r="B233" s="8334"/>
      <c r="C233" s="8335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333" t="s">
        <v>1844</v>
      </c>
      <c r="B234" s="8334"/>
      <c r="C234" s="8335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333" t="s">
        <v>1845</v>
      </c>
      <c r="B235" s="8334"/>
      <c r="C235" s="8335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333" t="s">
        <v>1846</v>
      </c>
      <c r="B236" s="8334"/>
      <c r="C236" s="8335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26" t="s">
        <v>1847</v>
      </c>
      <c r="B237" s="8426"/>
      <c r="C237" s="8410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2" t="s">
        <v>220</v>
      </c>
      <c r="B239" s="7223"/>
      <c r="C239" s="7160"/>
      <c r="D239" s="8336" t="s">
        <v>77</v>
      </c>
      <c r="E239" s="7124"/>
      <c r="F239" s="8427"/>
      <c r="G239" s="8428" t="s">
        <v>1849</v>
      </c>
      <c r="H239" s="8292" t="s">
        <v>1850</v>
      </c>
      <c r="I239" s="8292" t="s">
        <v>1851</v>
      </c>
      <c r="J239" s="8292" t="s">
        <v>1852</v>
      </c>
      <c r="K239" s="8432" t="s">
        <v>1617</v>
      </c>
    </row>
    <row r="240" spans="1:100" ht="15" customHeight="1" x14ac:dyDescent="0.25">
      <c r="A240" s="8086"/>
      <c r="B240" s="8287"/>
      <c r="C240" s="8087"/>
      <c r="D240" s="8366"/>
      <c r="E240" s="7195"/>
      <c r="F240" s="7242"/>
      <c r="G240" s="8429"/>
      <c r="H240" s="7147"/>
      <c r="I240" s="7147"/>
      <c r="J240" s="7147"/>
      <c r="K240" s="8433"/>
    </row>
    <row r="241" spans="1:104" ht="15" customHeight="1" x14ac:dyDescent="0.25">
      <c r="A241" s="8313"/>
      <c r="B241" s="7224"/>
      <c r="C241" s="8088"/>
      <c r="D241" s="2680" t="s">
        <v>79</v>
      </c>
      <c r="E241" s="2696" t="s">
        <v>58</v>
      </c>
      <c r="F241" s="2966" t="s">
        <v>59</v>
      </c>
      <c r="G241" s="8430"/>
      <c r="H241" s="7148"/>
      <c r="I241" s="7148"/>
      <c r="J241" s="7148"/>
      <c r="K241" s="8434"/>
    </row>
    <row r="242" spans="1:104" ht="15" customHeight="1" x14ac:dyDescent="0.25">
      <c r="A242" s="8385" t="s">
        <v>1853</v>
      </c>
      <c r="B242" s="8444"/>
      <c r="C242" s="8386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923" t="s">
        <v>1854</v>
      </c>
      <c r="B243" s="8319"/>
      <c r="C243" s="7924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923" t="s">
        <v>1855</v>
      </c>
      <c r="B244" s="8319"/>
      <c r="C244" s="7924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923" t="s">
        <v>1856</v>
      </c>
      <c r="B245" s="8319"/>
      <c r="C245" s="7924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59" t="s">
        <v>1857</v>
      </c>
      <c r="B246" s="8360"/>
      <c r="C246" s="8361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89" t="s">
        <v>1859</v>
      </c>
      <c r="B248" s="8390"/>
      <c r="C248" s="8304"/>
      <c r="D248" s="8336" t="s">
        <v>1860</v>
      </c>
      <c r="E248" s="7124"/>
      <c r="F248" s="7125"/>
      <c r="G248" s="8288" t="s">
        <v>101</v>
      </c>
      <c r="H248" s="8289"/>
      <c r="I248" s="8289"/>
      <c r="J248" s="8289"/>
      <c r="K248" s="8289"/>
      <c r="L248" s="8289"/>
      <c r="M248" s="8289"/>
      <c r="N248" s="8289"/>
      <c r="O248" s="8289"/>
      <c r="P248" s="8289"/>
      <c r="Q248" s="8289"/>
      <c r="R248" s="8289"/>
      <c r="S248" s="8289"/>
      <c r="T248" s="8289"/>
      <c r="U248" s="8289"/>
      <c r="V248" s="8289"/>
      <c r="W248" s="8289"/>
      <c r="X248" s="8289"/>
      <c r="Y248" s="8289"/>
      <c r="Z248" s="8289"/>
      <c r="AA248" s="8289"/>
      <c r="AB248" s="8289"/>
      <c r="AC248" s="8289"/>
      <c r="AD248" s="8289"/>
      <c r="AE248" s="8289"/>
      <c r="AF248" s="8289"/>
      <c r="AG248" s="8289"/>
      <c r="AH248" s="8289"/>
      <c r="AI248" s="8289"/>
      <c r="AJ248" s="8289"/>
      <c r="AK248" s="8289"/>
      <c r="AL248" s="8431"/>
      <c r="AM248" s="8467" t="s">
        <v>460</v>
      </c>
      <c r="AN248" s="8482" t="s">
        <v>1861</v>
      </c>
      <c r="AO248" s="8449" t="s">
        <v>1862</v>
      </c>
      <c r="AP248" s="8451"/>
      <c r="AQ248" s="8484" t="s">
        <v>787</v>
      </c>
      <c r="AR248" s="8474" t="s">
        <v>1636</v>
      </c>
      <c r="AS248" s="8485" t="s">
        <v>1863</v>
      </c>
      <c r="AT248" s="8487" t="s">
        <v>1617</v>
      </c>
      <c r="AU248" s="8488" t="s">
        <v>1864</v>
      </c>
      <c r="AV248" s="8489" t="s">
        <v>1284</v>
      </c>
      <c r="AW248" s="8490" t="s">
        <v>37</v>
      </c>
      <c r="AX248" s="8304" t="s">
        <v>327</v>
      </c>
    </row>
    <row r="249" spans="1:104" ht="15" customHeight="1" x14ac:dyDescent="0.25">
      <c r="A249" s="8391"/>
      <c r="B249" s="8392"/>
      <c r="C249" s="8393"/>
      <c r="D249" s="8366"/>
      <c r="E249" s="7195"/>
      <c r="F249" s="7196"/>
      <c r="G249" s="8297" t="s">
        <v>1865</v>
      </c>
      <c r="H249" s="8298"/>
      <c r="I249" s="8288" t="s">
        <v>1619</v>
      </c>
      <c r="J249" s="8299"/>
      <c r="K249" s="8288" t="s">
        <v>388</v>
      </c>
      <c r="L249" s="8299"/>
      <c r="M249" s="8288" t="s">
        <v>389</v>
      </c>
      <c r="N249" s="8299"/>
      <c r="O249" s="8288" t="s">
        <v>390</v>
      </c>
      <c r="P249" s="8299"/>
      <c r="Q249" s="8288" t="s">
        <v>391</v>
      </c>
      <c r="R249" s="8299"/>
      <c r="S249" s="8288" t="s">
        <v>1620</v>
      </c>
      <c r="T249" s="8299"/>
      <c r="U249" s="8288" t="s">
        <v>308</v>
      </c>
      <c r="V249" s="8301"/>
      <c r="W249" s="8288" t="s">
        <v>309</v>
      </c>
      <c r="X249" s="8301"/>
      <c r="Y249" s="8288" t="s">
        <v>1866</v>
      </c>
      <c r="Z249" s="8301"/>
      <c r="AA249" s="8288" t="s">
        <v>1867</v>
      </c>
      <c r="AB249" s="8301"/>
      <c r="AC249" s="8288" t="s">
        <v>1868</v>
      </c>
      <c r="AD249" s="8301"/>
      <c r="AE249" s="8288" t="s">
        <v>1869</v>
      </c>
      <c r="AF249" s="8301"/>
      <c r="AG249" s="8288" t="s">
        <v>1625</v>
      </c>
      <c r="AH249" s="8301"/>
      <c r="AI249" s="8288" t="s">
        <v>1626</v>
      </c>
      <c r="AJ249" s="8301"/>
      <c r="AK249" s="8288" t="s">
        <v>950</v>
      </c>
      <c r="AL249" s="8441"/>
      <c r="AM249" s="7232"/>
      <c r="AN249" s="8483"/>
      <c r="AO249" s="8463" t="s">
        <v>1870</v>
      </c>
      <c r="AP249" s="8491" t="s">
        <v>1871</v>
      </c>
      <c r="AQ249" s="7821"/>
      <c r="AR249" s="7797"/>
      <c r="AS249" s="8376"/>
      <c r="AT249" s="8414"/>
      <c r="AU249" s="8488"/>
      <c r="AV249" s="8414"/>
      <c r="AW249" s="8490" t="s">
        <v>37</v>
      </c>
      <c r="AX249" s="8393"/>
    </row>
    <row r="250" spans="1:104" ht="20.25" customHeight="1" x14ac:dyDescent="0.25">
      <c r="A250" s="8394"/>
      <c r="B250" s="8395"/>
      <c r="C250" s="8305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233"/>
      <c r="AN250" s="7244"/>
      <c r="AO250" s="7227"/>
      <c r="AP250" s="8492"/>
      <c r="AQ250" s="8366"/>
      <c r="AR250" s="8475"/>
      <c r="AS250" s="8486"/>
      <c r="AT250" s="8415"/>
      <c r="AU250" s="8488"/>
      <c r="AV250" s="8415"/>
      <c r="AW250" s="8490"/>
      <c r="AX250" s="8305"/>
    </row>
    <row r="251" spans="1:104" ht="15" customHeight="1" x14ac:dyDescent="0.25">
      <c r="A251" s="8050" t="s">
        <v>1872</v>
      </c>
      <c r="B251" s="8447" t="s">
        <v>1873</v>
      </c>
      <c r="C251" s="8448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051"/>
      <c r="B252" s="7856" t="s">
        <v>1874</v>
      </c>
      <c r="C252" s="785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8" t="s">
        <v>1875</v>
      </c>
      <c r="B253" s="8445" t="s">
        <v>1876</v>
      </c>
      <c r="C253" s="8445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868"/>
      <c r="B254" s="8446" t="s">
        <v>1877</v>
      </c>
      <c r="C254" s="8446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868"/>
      <c r="B255" s="8446" t="s">
        <v>1878</v>
      </c>
      <c r="C255" s="8446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868"/>
      <c r="B256" s="8442" t="s">
        <v>1879</v>
      </c>
      <c r="C256" s="8335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868"/>
      <c r="B257" s="8442" t="s">
        <v>1880</v>
      </c>
      <c r="C257" s="8335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9"/>
      <c r="B258" s="8443" t="s">
        <v>1881</v>
      </c>
      <c r="C258" s="8443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8" t="s">
        <v>1684</v>
      </c>
      <c r="B259" s="8445" t="s">
        <v>1876</v>
      </c>
      <c r="C259" s="8445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868"/>
      <c r="B260" s="8446" t="s">
        <v>1877</v>
      </c>
      <c r="C260" s="8446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868"/>
      <c r="B261" s="8446" t="s">
        <v>1878</v>
      </c>
      <c r="C261" s="8446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868"/>
      <c r="B262" s="8442" t="s">
        <v>1879</v>
      </c>
      <c r="C262" s="8335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868"/>
      <c r="B263" s="8442" t="s">
        <v>1880</v>
      </c>
      <c r="C263" s="8335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9"/>
      <c r="B264" s="8443" t="s">
        <v>1881</v>
      </c>
      <c r="C264" s="8443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8" t="s">
        <v>1689</v>
      </c>
      <c r="B265" s="8445" t="s">
        <v>1876</v>
      </c>
      <c r="C265" s="8445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868"/>
      <c r="B266" s="8446" t="s">
        <v>1877</v>
      </c>
      <c r="C266" s="8446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868"/>
      <c r="B267" s="8446" t="s">
        <v>1878</v>
      </c>
      <c r="C267" s="8446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868"/>
      <c r="B268" s="8442" t="s">
        <v>1879</v>
      </c>
      <c r="C268" s="8335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868"/>
      <c r="B269" s="8442" t="s">
        <v>1880</v>
      </c>
      <c r="C269" s="8335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9"/>
      <c r="B270" s="8443" t="s">
        <v>1881</v>
      </c>
      <c r="C270" s="8443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8" t="s">
        <v>1882</v>
      </c>
      <c r="B271" s="8445" t="s">
        <v>1876</v>
      </c>
      <c r="C271" s="8445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868"/>
      <c r="B272" s="8446" t="s">
        <v>1877</v>
      </c>
      <c r="C272" s="8446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868"/>
      <c r="B273" s="8446" t="s">
        <v>1878</v>
      </c>
      <c r="C273" s="8446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868"/>
      <c r="B274" s="8442" t="s">
        <v>1879</v>
      </c>
      <c r="C274" s="8335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868"/>
      <c r="B275" s="8442" t="s">
        <v>1880</v>
      </c>
      <c r="C275" s="8335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9"/>
      <c r="B276" s="8443" t="s">
        <v>1881</v>
      </c>
      <c r="C276" s="8443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419" t="s">
        <v>1883</v>
      </c>
      <c r="B277" s="8445" t="s">
        <v>1876</v>
      </c>
      <c r="C277" s="8445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420"/>
      <c r="B278" s="8446" t="s">
        <v>1877</v>
      </c>
      <c r="C278" s="8446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420"/>
      <c r="B279" s="8446" t="s">
        <v>1878</v>
      </c>
      <c r="C279" s="8446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420"/>
      <c r="B280" s="8442" t="s">
        <v>1879</v>
      </c>
      <c r="C280" s="8335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420"/>
      <c r="B281" s="8442" t="s">
        <v>1880</v>
      </c>
      <c r="C281" s="8335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421"/>
      <c r="B282" s="8443" t="s">
        <v>1881</v>
      </c>
      <c r="C282" s="8443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8" t="s">
        <v>1691</v>
      </c>
      <c r="B283" s="8445" t="s">
        <v>1876</v>
      </c>
      <c r="C283" s="8445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868"/>
      <c r="B284" s="8446" t="s">
        <v>1877</v>
      </c>
      <c r="C284" s="8446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868"/>
      <c r="B285" s="8446" t="s">
        <v>1878</v>
      </c>
      <c r="C285" s="8446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868"/>
      <c r="B286" s="8442" t="s">
        <v>1879</v>
      </c>
      <c r="C286" s="8335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868"/>
      <c r="B287" s="8442" t="s">
        <v>1880</v>
      </c>
      <c r="C287" s="8335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9"/>
      <c r="B288" s="8443" t="s">
        <v>1881</v>
      </c>
      <c r="C288" s="8443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8" t="s">
        <v>1884</v>
      </c>
      <c r="B289" s="8445" t="s">
        <v>1876</v>
      </c>
      <c r="C289" s="8445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868"/>
      <c r="B290" s="8446" t="s">
        <v>1877</v>
      </c>
      <c r="C290" s="8446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868"/>
      <c r="B291" s="8446" t="s">
        <v>1878</v>
      </c>
      <c r="C291" s="8446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868"/>
      <c r="B292" s="8442" t="s">
        <v>1879</v>
      </c>
      <c r="C292" s="8335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868"/>
      <c r="B293" s="8442" t="s">
        <v>1880</v>
      </c>
      <c r="C293" s="8335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9"/>
      <c r="B294" s="8443" t="s">
        <v>1881</v>
      </c>
      <c r="C294" s="8443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8" t="s">
        <v>1885</v>
      </c>
      <c r="B295" s="8445" t="s">
        <v>1876</v>
      </c>
      <c r="C295" s="8445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868"/>
      <c r="B296" s="8446" t="s">
        <v>1877</v>
      </c>
      <c r="C296" s="8446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868"/>
      <c r="B297" s="8446" t="s">
        <v>1878</v>
      </c>
      <c r="C297" s="8446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868"/>
      <c r="B298" s="8442" t="s">
        <v>1879</v>
      </c>
      <c r="C298" s="8335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868"/>
      <c r="B299" s="8442" t="s">
        <v>1880</v>
      </c>
      <c r="C299" s="8335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9"/>
      <c r="B300" s="8443" t="s">
        <v>1881</v>
      </c>
      <c r="C300" s="8443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419" t="s">
        <v>1886</v>
      </c>
      <c r="B301" s="8445" t="s">
        <v>1876</v>
      </c>
      <c r="C301" s="8445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420"/>
      <c r="B302" s="8446" t="s">
        <v>1877</v>
      </c>
      <c r="C302" s="8446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420"/>
      <c r="B303" s="8446" t="s">
        <v>1878</v>
      </c>
      <c r="C303" s="8446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420"/>
      <c r="B304" s="8442" t="s">
        <v>1879</v>
      </c>
      <c r="C304" s="8335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420"/>
      <c r="B305" s="8442" t="s">
        <v>1880</v>
      </c>
      <c r="C305" s="8335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421"/>
      <c r="B306" s="8443" t="s">
        <v>1881</v>
      </c>
      <c r="C306" s="8443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8" t="s">
        <v>1887</v>
      </c>
      <c r="B307" s="8445" t="s">
        <v>1876</v>
      </c>
      <c r="C307" s="8445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868"/>
      <c r="B308" s="8446" t="s">
        <v>1877</v>
      </c>
      <c r="C308" s="8446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868"/>
      <c r="B309" s="8446" t="s">
        <v>1878</v>
      </c>
      <c r="C309" s="8446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868"/>
      <c r="B310" s="8442" t="s">
        <v>1879</v>
      </c>
      <c r="C310" s="8335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868"/>
      <c r="B311" s="8442" t="s">
        <v>1880</v>
      </c>
      <c r="C311" s="8335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9"/>
      <c r="B312" s="8443" t="s">
        <v>1881</v>
      </c>
      <c r="C312" s="8443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8" t="s">
        <v>1692</v>
      </c>
      <c r="B313" s="8445" t="s">
        <v>1876</v>
      </c>
      <c r="C313" s="8445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868"/>
      <c r="B314" s="8446" t="s">
        <v>1877</v>
      </c>
      <c r="C314" s="8446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868"/>
      <c r="B315" s="8446" t="s">
        <v>1878</v>
      </c>
      <c r="C315" s="8446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868"/>
      <c r="B316" s="8442" t="s">
        <v>1879</v>
      </c>
      <c r="C316" s="8335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868"/>
      <c r="B317" s="8442" t="s">
        <v>1880</v>
      </c>
      <c r="C317" s="8335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9"/>
      <c r="B318" s="8443" t="s">
        <v>1881</v>
      </c>
      <c r="C318" s="8443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947" t="s">
        <v>1694</v>
      </c>
      <c r="B319" s="8497" t="s">
        <v>1876</v>
      </c>
      <c r="C319" s="8497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948"/>
      <c r="B320" s="8446" t="s">
        <v>1877</v>
      </c>
      <c r="C320" s="8446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948"/>
      <c r="B321" s="8446" t="s">
        <v>1878</v>
      </c>
      <c r="C321" s="8446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948"/>
      <c r="B322" s="8442" t="s">
        <v>1879</v>
      </c>
      <c r="C322" s="8335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948"/>
      <c r="B323" s="8442" t="s">
        <v>1880</v>
      </c>
      <c r="C323" s="8335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65"/>
      <c r="B324" s="8443" t="s">
        <v>1881</v>
      </c>
      <c r="C324" s="8443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496" t="s">
        <v>1888</v>
      </c>
      <c r="B325" s="8497" t="s">
        <v>1876</v>
      </c>
      <c r="C325" s="8497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496"/>
      <c r="B326" s="8446" t="s">
        <v>1877</v>
      </c>
      <c r="C326" s="8446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496"/>
      <c r="B327" s="8446" t="s">
        <v>1878</v>
      </c>
      <c r="C327" s="8446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496"/>
      <c r="B328" s="8442" t="s">
        <v>1879</v>
      </c>
      <c r="C328" s="8335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496"/>
      <c r="B329" s="8442" t="s">
        <v>1880</v>
      </c>
      <c r="C329" s="8335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496"/>
      <c r="B330" s="8443" t="s">
        <v>1881</v>
      </c>
      <c r="C330" s="8443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512" t="s">
        <v>77</v>
      </c>
      <c r="B331" s="8349" t="s">
        <v>1876</v>
      </c>
      <c r="C331" s="8351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512"/>
      <c r="B332" s="8446" t="s">
        <v>1877</v>
      </c>
      <c r="C332" s="8446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512"/>
      <c r="B333" s="8446" t="s">
        <v>1878</v>
      </c>
      <c r="C333" s="8446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512"/>
      <c r="B334" s="8442" t="s">
        <v>1879</v>
      </c>
      <c r="C334" s="8335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512"/>
      <c r="B335" s="8442" t="s">
        <v>1880</v>
      </c>
      <c r="C335" s="8335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513"/>
      <c r="B336" s="8443" t="s">
        <v>1881</v>
      </c>
      <c r="C336" s="8443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2" t="s">
        <v>1634</v>
      </c>
      <c r="B338" s="7223"/>
      <c r="C338" s="7160"/>
      <c r="D338" s="8493" t="s">
        <v>77</v>
      </c>
      <c r="E338" s="8494"/>
      <c r="F338" s="8124"/>
      <c r="G338" s="8288" t="s">
        <v>101</v>
      </c>
      <c r="H338" s="8289"/>
      <c r="I338" s="8289"/>
      <c r="J338" s="8289"/>
      <c r="K338" s="8289"/>
      <c r="L338" s="8289"/>
      <c r="M338" s="8289"/>
      <c r="N338" s="8289"/>
      <c r="O338" s="8289"/>
      <c r="P338" s="8289"/>
      <c r="Q338" s="8289"/>
      <c r="R338" s="8289"/>
      <c r="S338" s="8289"/>
      <c r="T338" s="8289"/>
      <c r="U338" s="8289"/>
      <c r="V338" s="8289"/>
      <c r="W338" s="8289"/>
      <c r="X338" s="8289"/>
      <c r="Y338" s="8289"/>
      <c r="Z338" s="8289"/>
      <c r="AA338" s="8289"/>
      <c r="AB338" s="8289"/>
      <c r="AC338" s="8289"/>
      <c r="AD338" s="8289"/>
      <c r="AE338" s="8289"/>
      <c r="AF338" s="8289"/>
      <c r="AG338" s="8289"/>
      <c r="AH338" s="8289"/>
      <c r="AI338" s="8289"/>
      <c r="AJ338" s="8289"/>
      <c r="AK338" s="8289"/>
      <c r="AL338" s="8289"/>
      <c r="AM338" s="8289"/>
      <c r="AN338" s="8289"/>
      <c r="AO338" s="8289"/>
      <c r="AP338" s="8431"/>
      <c r="AQ338" s="7844" t="s">
        <v>1890</v>
      </c>
      <c r="AR338" s="7378" t="s">
        <v>1891</v>
      </c>
    </row>
    <row r="339" spans="1:94" x14ac:dyDescent="0.25">
      <c r="A339" s="8086"/>
      <c r="B339" s="8287"/>
      <c r="C339" s="8087"/>
      <c r="D339" s="8495"/>
      <c r="E339" s="8125"/>
      <c r="F339" s="8126"/>
      <c r="G339" s="8498" t="s">
        <v>479</v>
      </c>
      <c r="H339" s="8298"/>
      <c r="I339" s="8288" t="s">
        <v>385</v>
      </c>
      <c r="J339" s="8299"/>
      <c r="K339" s="8288" t="s">
        <v>386</v>
      </c>
      <c r="L339" s="8299"/>
      <c r="M339" s="8288" t="s">
        <v>1619</v>
      </c>
      <c r="N339" s="8299"/>
      <c r="O339" s="8288" t="s">
        <v>388</v>
      </c>
      <c r="P339" s="8299"/>
      <c r="Q339" s="8288" t="s">
        <v>389</v>
      </c>
      <c r="R339" s="8299"/>
      <c r="S339" s="8288" t="s">
        <v>390</v>
      </c>
      <c r="T339" s="8299"/>
      <c r="U339" s="8288" t="s">
        <v>391</v>
      </c>
      <c r="V339" s="8299"/>
      <c r="W339" s="8288" t="s">
        <v>1620</v>
      </c>
      <c r="X339" s="8299"/>
      <c r="Y339" s="8288" t="s">
        <v>308</v>
      </c>
      <c r="Z339" s="8301"/>
      <c r="AA339" s="8288" t="s">
        <v>309</v>
      </c>
      <c r="AB339" s="8301"/>
      <c r="AC339" s="8288" t="s">
        <v>1866</v>
      </c>
      <c r="AD339" s="8301"/>
      <c r="AE339" s="8288" t="s">
        <v>1867</v>
      </c>
      <c r="AF339" s="8301"/>
      <c r="AG339" s="8288" t="s">
        <v>1868</v>
      </c>
      <c r="AH339" s="8301"/>
      <c r="AI339" s="8288" t="s">
        <v>1869</v>
      </c>
      <c r="AJ339" s="8301"/>
      <c r="AK339" s="8288" t="s">
        <v>1625</v>
      </c>
      <c r="AL339" s="8301"/>
      <c r="AM339" s="8288" t="s">
        <v>1626</v>
      </c>
      <c r="AN339" s="8301"/>
      <c r="AO339" s="8288" t="s">
        <v>950</v>
      </c>
      <c r="AP339" s="8441"/>
      <c r="AQ339" s="7791"/>
      <c r="AR339" s="7794"/>
    </row>
    <row r="340" spans="1:94" x14ac:dyDescent="0.25">
      <c r="A340" s="8313"/>
      <c r="B340" s="7224"/>
      <c r="C340" s="8088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792"/>
      <c r="AR340" s="7379"/>
    </row>
    <row r="341" spans="1:94" x14ac:dyDescent="0.25">
      <c r="A341" s="8385" t="s">
        <v>1640</v>
      </c>
      <c r="B341" s="8444"/>
      <c r="C341" s="8386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510" t="s">
        <v>1892</v>
      </c>
      <c r="B342" s="8319"/>
      <c r="C342" s="7924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510" t="s">
        <v>1893</v>
      </c>
      <c r="B343" s="8319"/>
      <c r="C343" s="7924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442" t="s">
        <v>1894</v>
      </c>
      <c r="B344" s="8334"/>
      <c r="C344" s="8335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22" t="s">
        <v>1895</v>
      </c>
      <c r="B345" s="8511"/>
      <c r="C345" s="7823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88" t="s">
        <v>1472</v>
      </c>
      <c r="B347" s="8299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506" t="s">
        <v>1684</v>
      </c>
      <c r="B348" s="8507"/>
      <c r="C348" s="3783"/>
      <c r="D348" s="5189"/>
      <c r="E348" s="5189"/>
    </row>
    <row r="349" spans="1:94" x14ac:dyDescent="0.25">
      <c r="A349" s="8502" t="s">
        <v>1900</v>
      </c>
      <c r="B349" s="8503"/>
      <c r="C349" s="3792"/>
      <c r="D349" s="3892"/>
      <c r="E349" s="3892"/>
    </row>
    <row r="350" spans="1:94" x14ac:dyDescent="0.25">
      <c r="A350" s="8508" t="s">
        <v>1901</v>
      </c>
      <c r="B350" s="8509"/>
      <c r="C350" s="3792"/>
      <c r="D350" s="3892"/>
      <c r="E350" s="3892"/>
    </row>
    <row r="351" spans="1:94" x14ac:dyDescent="0.25">
      <c r="A351" s="8502" t="s">
        <v>1689</v>
      </c>
      <c r="B351" s="8503"/>
      <c r="C351" s="3792"/>
      <c r="D351" s="3892"/>
      <c r="E351" s="3892"/>
    </row>
    <row r="352" spans="1:94" x14ac:dyDescent="0.25">
      <c r="A352" s="8502" t="s">
        <v>1691</v>
      </c>
      <c r="B352" s="8503"/>
      <c r="C352" s="3792"/>
      <c r="D352" s="3892"/>
      <c r="E352" s="3892"/>
    </row>
    <row r="353" spans="1:5" x14ac:dyDescent="0.25">
      <c r="A353" s="8502" t="s">
        <v>1902</v>
      </c>
      <c r="B353" s="8503"/>
      <c r="C353" s="3792"/>
      <c r="D353" s="3892"/>
      <c r="E353" s="3892"/>
    </row>
    <row r="354" spans="1:5" x14ac:dyDescent="0.25">
      <c r="A354" s="8502" t="s">
        <v>1688</v>
      </c>
      <c r="B354" s="8503"/>
      <c r="C354" s="3792"/>
      <c r="D354" s="3892"/>
      <c r="E354" s="3892"/>
    </row>
    <row r="355" spans="1:5" ht="21" customHeight="1" x14ac:dyDescent="0.25">
      <c r="A355" s="8504" t="s">
        <v>1903</v>
      </c>
      <c r="B355" s="8505"/>
      <c r="C355" s="3792"/>
      <c r="D355" s="3892"/>
      <c r="E355" s="3892"/>
    </row>
    <row r="356" spans="1:5" x14ac:dyDescent="0.25">
      <c r="A356" s="8504" t="s">
        <v>1692</v>
      </c>
      <c r="B356" s="8505"/>
      <c r="C356" s="3792"/>
      <c r="D356" s="3892"/>
      <c r="E356" s="3892"/>
    </row>
    <row r="357" spans="1:5" x14ac:dyDescent="0.25">
      <c r="A357" s="8504" t="s">
        <v>1693</v>
      </c>
      <c r="B357" s="8505"/>
      <c r="C357" s="3792"/>
      <c r="D357" s="3892"/>
      <c r="E357" s="3892"/>
    </row>
    <row r="358" spans="1:5" x14ac:dyDescent="0.25">
      <c r="A358" s="8500" t="s">
        <v>1904</v>
      </c>
      <c r="B358" s="8501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 ()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119" t="s">
        <v>1905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403" t="s">
        <v>1908</v>
      </c>
      <c r="B10" s="8312" t="s">
        <v>77</v>
      </c>
      <c r="C10" s="8514"/>
      <c r="D10" s="8515" t="s">
        <v>29</v>
      </c>
      <c r="E10" s="8516"/>
      <c r="F10" s="8516"/>
      <c r="G10" s="8516"/>
      <c r="H10" s="8516"/>
      <c r="I10" s="8516"/>
      <c r="J10" s="8516"/>
      <c r="K10" s="8516"/>
      <c r="L10" s="8516"/>
      <c r="M10" s="8516"/>
      <c r="N10" s="8516"/>
      <c r="O10" s="8516"/>
      <c r="P10" s="8516"/>
      <c r="Q10" s="8516"/>
      <c r="R10" s="8516"/>
      <c r="S10" s="8516"/>
      <c r="T10" s="8516"/>
      <c r="U10" s="8516"/>
      <c r="V10" s="8516"/>
      <c r="W10" s="8516"/>
      <c r="X10" s="8516"/>
      <c r="Y10" s="8516"/>
      <c r="Z10" s="8516"/>
      <c r="AA10" s="8516"/>
      <c r="AB10" s="8516"/>
      <c r="AC10" s="8516"/>
      <c r="AD10" s="8516"/>
      <c r="AE10" s="8516"/>
      <c r="AF10" s="8516"/>
      <c r="AG10" s="8516"/>
      <c r="AH10" s="8516"/>
      <c r="AI10" s="8516"/>
      <c r="AJ10" s="8516"/>
      <c r="AK10" s="8516"/>
      <c r="AL10" s="8516"/>
      <c r="AM10" s="8516"/>
      <c r="AN10" s="8516"/>
      <c r="AO10" s="8516"/>
      <c r="AP10" s="8516"/>
      <c r="AQ10" s="8517"/>
      <c r="AR10" s="8518" t="s">
        <v>1909</v>
      </c>
      <c r="AS10" s="8519"/>
      <c r="AT10" s="8520" t="s">
        <v>462</v>
      </c>
      <c r="AU10" s="8521"/>
      <c r="AV10" s="7844" t="s">
        <v>36</v>
      </c>
      <c r="AW10" s="8526" t="s">
        <v>37</v>
      </c>
    </row>
    <row r="11" spans="1:133" x14ac:dyDescent="0.25">
      <c r="A11" s="7794"/>
      <c r="B11" s="8313"/>
      <c r="C11" s="8088"/>
      <c r="D11" s="8524" t="s">
        <v>1910</v>
      </c>
      <c r="E11" s="8518"/>
      <c r="F11" s="8524" t="s">
        <v>947</v>
      </c>
      <c r="G11" s="8518"/>
      <c r="H11" s="8524" t="s">
        <v>1911</v>
      </c>
      <c r="I11" s="8525"/>
      <c r="J11" s="8518" t="s">
        <v>949</v>
      </c>
      <c r="K11" s="8518"/>
      <c r="L11" s="8524" t="s">
        <v>331</v>
      </c>
      <c r="M11" s="8518"/>
      <c r="N11" s="8524" t="s">
        <v>94</v>
      </c>
      <c r="O11" s="8518"/>
      <c r="P11" s="8524" t="s">
        <v>44</v>
      </c>
      <c r="Q11" s="8518"/>
      <c r="R11" s="8524" t="s">
        <v>45</v>
      </c>
      <c r="S11" s="8518"/>
      <c r="T11" s="8524" t="s">
        <v>46</v>
      </c>
      <c r="U11" s="8525"/>
      <c r="V11" s="8524" t="s">
        <v>47</v>
      </c>
      <c r="W11" s="8525"/>
      <c r="X11" s="8524" t="s">
        <v>48</v>
      </c>
      <c r="Y11" s="8525"/>
      <c r="Z11" s="8524" t="s">
        <v>49</v>
      </c>
      <c r="AA11" s="8525"/>
      <c r="AB11" s="8524" t="s">
        <v>50</v>
      </c>
      <c r="AC11" s="8525"/>
      <c r="AD11" s="8524" t="s">
        <v>51</v>
      </c>
      <c r="AE11" s="8525"/>
      <c r="AF11" s="8524" t="s">
        <v>52</v>
      </c>
      <c r="AG11" s="8525"/>
      <c r="AH11" s="8524" t="s">
        <v>53</v>
      </c>
      <c r="AI11" s="8525"/>
      <c r="AJ11" s="8524" t="s">
        <v>54</v>
      </c>
      <c r="AK11" s="8525"/>
      <c r="AL11" s="8524" t="s">
        <v>55</v>
      </c>
      <c r="AM11" s="8525"/>
      <c r="AN11" s="8524" t="s">
        <v>56</v>
      </c>
      <c r="AO11" s="8525"/>
      <c r="AP11" s="8524" t="s">
        <v>57</v>
      </c>
      <c r="AQ11" s="8519"/>
      <c r="AR11" s="8467" t="s">
        <v>58</v>
      </c>
      <c r="AS11" s="8465" t="s">
        <v>59</v>
      </c>
      <c r="AT11" s="8522"/>
      <c r="AU11" s="8523"/>
      <c r="AV11" s="7791"/>
      <c r="AW11" s="7794"/>
    </row>
    <row r="12" spans="1:133" x14ac:dyDescent="0.25">
      <c r="A12" s="737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233"/>
      <c r="AS12" s="7877"/>
      <c r="AT12" s="212" t="s">
        <v>467</v>
      </c>
      <c r="AU12" s="2507" t="s">
        <v>468</v>
      </c>
      <c r="AV12" s="7792"/>
      <c r="AW12" s="7795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403" t="s">
        <v>1908</v>
      </c>
      <c r="B32" s="8527" t="s">
        <v>77</v>
      </c>
      <c r="C32" s="8514"/>
      <c r="D32" s="8515" t="s">
        <v>29</v>
      </c>
      <c r="E32" s="8516"/>
      <c r="F32" s="8516"/>
      <c r="G32" s="8516"/>
      <c r="H32" s="8516"/>
      <c r="I32" s="8516"/>
      <c r="J32" s="8516"/>
      <c r="K32" s="8516"/>
      <c r="L32" s="8516"/>
      <c r="M32" s="8516"/>
      <c r="N32" s="8516"/>
      <c r="O32" s="8516"/>
      <c r="P32" s="8516"/>
      <c r="Q32" s="8516"/>
      <c r="R32" s="8516"/>
      <c r="S32" s="8516"/>
      <c r="T32" s="8516"/>
      <c r="U32" s="8516"/>
      <c r="V32" s="8516"/>
      <c r="W32" s="8516"/>
      <c r="X32" s="8516"/>
      <c r="Y32" s="8516"/>
      <c r="Z32" s="8516"/>
      <c r="AA32" s="8516"/>
      <c r="AB32" s="8516"/>
      <c r="AC32" s="8516"/>
      <c r="AD32" s="8516"/>
      <c r="AE32" s="8516"/>
      <c r="AF32" s="8516"/>
      <c r="AG32" s="8516"/>
      <c r="AH32" s="8516"/>
      <c r="AI32" s="8516"/>
      <c r="AJ32" s="8516"/>
      <c r="AK32" s="8516"/>
      <c r="AL32" s="8516"/>
      <c r="AM32" s="8516"/>
      <c r="AN32" s="8516"/>
      <c r="AO32" s="8516"/>
      <c r="AP32" s="8516"/>
      <c r="AQ32" s="8517"/>
      <c r="AR32" s="8518" t="s">
        <v>1909</v>
      </c>
      <c r="AS32" s="8519"/>
      <c r="AT32" s="8520" t="s">
        <v>462</v>
      </c>
      <c r="AU32" s="8521"/>
      <c r="AV32" s="7844" t="s">
        <v>36</v>
      </c>
      <c r="AW32" s="8526" t="s">
        <v>37</v>
      </c>
    </row>
    <row r="33" spans="1:133" x14ac:dyDescent="0.25">
      <c r="A33" s="7794"/>
      <c r="B33" s="7224"/>
      <c r="C33" s="8088"/>
      <c r="D33" s="8524" t="s">
        <v>1910</v>
      </c>
      <c r="E33" s="8518"/>
      <c r="F33" s="8524" t="s">
        <v>947</v>
      </c>
      <c r="G33" s="8518"/>
      <c r="H33" s="8524" t="s">
        <v>1911</v>
      </c>
      <c r="I33" s="8525"/>
      <c r="J33" s="8518" t="s">
        <v>949</v>
      </c>
      <c r="K33" s="8518"/>
      <c r="L33" s="8524" t="s">
        <v>331</v>
      </c>
      <c r="M33" s="8518"/>
      <c r="N33" s="8524" t="s">
        <v>94</v>
      </c>
      <c r="O33" s="8518"/>
      <c r="P33" s="8524" t="s">
        <v>44</v>
      </c>
      <c r="Q33" s="8518"/>
      <c r="R33" s="8524" t="s">
        <v>45</v>
      </c>
      <c r="S33" s="8518"/>
      <c r="T33" s="8524" t="s">
        <v>46</v>
      </c>
      <c r="U33" s="8525"/>
      <c r="V33" s="8524" t="s">
        <v>47</v>
      </c>
      <c r="W33" s="8525"/>
      <c r="X33" s="8524" t="s">
        <v>48</v>
      </c>
      <c r="Y33" s="8525"/>
      <c r="Z33" s="8524" t="s">
        <v>49</v>
      </c>
      <c r="AA33" s="8525"/>
      <c r="AB33" s="8524" t="s">
        <v>50</v>
      </c>
      <c r="AC33" s="8525"/>
      <c r="AD33" s="8524" t="s">
        <v>51</v>
      </c>
      <c r="AE33" s="8525"/>
      <c r="AF33" s="8524" t="s">
        <v>52</v>
      </c>
      <c r="AG33" s="8525"/>
      <c r="AH33" s="8524" t="s">
        <v>53</v>
      </c>
      <c r="AI33" s="8525"/>
      <c r="AJ33" s="8524" t="s">
        <v>54</v>
      </c>
      <c r="AK33" s="8525"/>
      <c r="AL33" s="8524" t="s">
        <v>55</v>
      </c>
      <c r="AM33" s="8525"/>
      <c r="AN33" s="8524" t="s">
        <v>56</v>
      </c>
      <c r="AO33" s="8525"/>
      <c r="AP33" s="8524" t="s">
        <v>57</v>
      </c>
      <c r="AQ33" s="8519"/>
      <c r="AR33" s="8467" t="s">
        <v>58</v>
      </c>
      <c r="AS33" s="8465" t="s">
        <v>59</v>
      </c>
      <c r="AT33" s="8522"/>
      <c r="AU33" s="8523"/>
      <c r="AV33" s="7791"/>
      <c r="AW33" s="7794"/>
    </row>
    <row r="34" spans="1:133" x14ac:dyDescent="0.25">
      <c r="A34" s="737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233"/>
      <c r="AS34" s="7877"/>
      <c r="AT34" s="212" t="s">
        <v>467</v>
      </c>
      <c r="AU34" s="2507" t="s">
        <v>468</v>
      </c>
      <c r="AV34" s="7792"/>
      <c r="AW34" s="7795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403" t="s">
        <v>1908</v>
      </c>
      <c r="B54" s="8527" t="s">
        <v>77</v>
      </c>
      <c r="C54" s="8514"/>
      <c r="D54" s="8515" t="s">
        <v>29</v>
      </c>
      <c r="E54" s="8516"/>
      <c r="F54" s="8516"/>
      <c r="G54" s="8516"/>
      <c r="H54" s="8516"/>
      <c r="I54" s="8516"/>
      <c r="J54" s="8516"/>
      <c r="K54" s="8516"/>
      <c r="L54" s="8516"/>
      <c r="M54" s="8516"/>
      <c r="N54" s="8516"/>
      <c r="O54" s="8516"/>
      <c r="P54" s="8516"/>
      <c r="Q54" s="8516"/>
      <c r="R54" s="8516"/>
      <c r="S54" s="8516"/>
      <c r="T54" s="8516"/>
      <c r="U54" s="8516"/>
      <c r="V54" s="8516"/>
      <c r="W54" s="8516"/>
      <c r="X54" s="8516"/>
      <c r="Y54" s="8516"/>
      <c r="Z54" s="8516"/>
      <c r="AA54" s="8516"/>
      <c r="AB54" s="8516"/>
      <c r="AC54" s="8516"/>
      <c r="AD54" s="8516"/>
      <c r="AE54" s="8516"/>
      <c r="AF54" s="8516"/>
      <c r="AG54" s="8516"/>
      <c r="AH54" s="8516"/>
      <c r="AI54" s="8516"/>
      <c r="AJ54" s="8516"/>
      <c r="AK54" s="8516"/>
      <c r="AL54" s="8516"/>
      <c r="AM54" s="8516"/>
      <c r="AN54" s="8516"/>
      <c r="AO54" s="8516"/>
      <c r="AP54" s="8516"/>
      <c r="AQ54" s="8517"/>
      <c r="AR54" s="8518" t="s">
        <v>1909</v>
      </c>
      <c r="AS54" s="8519"/>
      <c r="AT54" s="8520" t="s">
        <v>462</v>
      </c>
      <c r="AU54" s="8521"/>
      <c r="AV54" s="8528" t="s">
        <v>36</v>
      </c>
      <c r="AW54" s="7889" t="s">
        <v>37</v>
      </c>
    </row>
    <row r="55" spans="1:133" x14ac:dyDescent="0.25">
      <c r="A55" s="7794"/>
      <c r="B55" s="7224"/>
      <c r="C55" s="8088"/>
      <c r="D55" s="8524" t="s">
        <v>1910</v>
      </c>
      <c r="E55" s="8518"/>
      <c r="F55" s="8524" t="s">
        <v>947</v>
      </c>
      <c r="G55" s="8518"/>
      <c r="H55" s="8524" t="s">
        <v>1911</v>
      </c>
      <c r="I55" s="8525"/>
      <c r="J55" s="8518" t="s">
        <v>949</v>
      </c>
      <c r="K55" s="8518"/>
      <c r="L55" s="8524" t="s">
        <v>331</v>
      </c>
      <c r="M55" s="8518"/>
      <c r="N55" s="8524" t="s">
        <v>94</v>
      </c>
      <c r="O55" s="8518"/>
      <c r="P55" s="8524" t="s">
        <v>44</v>
      </c>
      <c r="Q55" s="8518"/>
      <c r="R55" s="8524" t="s">
        <v>45</v>
      </c>
      <c r="S55" s="8518"/>
      <c r="T55" s="8524" t="s">
        <v>46</v>
      </c>
      <c r="U55" s="8525"/>
      <c r="V55" s="8524" t="s">
        <v>47</v>
      </c>
      <c r="W55" s="8525"/>
      <c r="X55" s="8524" t="s">
        <v>48</v>
      </c>
      <c r="Y55" s="8525"/>
      <c r="Z55" s="8524" t="s">
        <v>49</v>
      </c>
      <c r="AA55" s="8525"/>
      <c r="AB55" s="8524" t="s">
        <v>50</v>
      </c>
      <c r="AC55" s="8525"/>
      <c r="AD55" s="8524" t="s">
        <v>51</v>
      </c>
      <c r="AE55" s="8525"/>
      <c r="AF55" s="8524" t="s">
        <v>52</v>
      </c>
      <c r="AG55" s="8525"/>
      <c r="AH55" s="8524" t="s">
        <v>53</v>
      </c>
      <c r="AI55" s="8525"/>
      <c r="AJ55" s="8524" t="s">
        <v>54</v>
      </c>
      <c r="AK55" s="8525"/>
      <c r="AL55" s="8524" t="s">
        <v>55</v>
      </c>
      <c r="AM55" s="8525"/>
      <c r="AN55" s="8524" t="s">
        <v>56</v>
      </c>
      <c r="AO55" s="8525"/>
      <c r="AP55" s="8524" t="s">
        <v>57</v>
      </c>
      <c r="AQ55" s="8519"/>
      <c r="AR55" s="8467" t="s">
        <v>58</v>
      </c>
      <c r="AS55" s="8465" t="s">
        <v>59</v>
      </c>
      <c r="AT55" s="8522"/>
      <c r="AU55" s="8523"/>
      <c r="AV55" s="8529"/>
      <c r="AW55" s="7158"/>
    </row>
    <row r="56" spans="1:133" x14ac:dyDescent="0.25">
      <c r="A56" s="737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233"/>
      <c r="AS56" s="7877"/>
      <c r="AT56" s="212" t="s">
        <v>467</v>
      </c>
      <c r="AU56" s="2507" t="s">
        <v>468</v>
      </c>
      <c r="AV56" s="8530"/>
      <c r="AW56" s="7784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403" t="s">
        <v>1908</v>
      </c>
      <c r="B76" s="8527" t="s">
        <v>77</v>
      </c>
      <c r="C76" s="8514"/>
      <c r="D76" s="8515" t="s">
        <v>29</v>
      </c>
      <c r="E76" s="8516"/>
      <c r="F76" s="8516"/>
      <c r="G76" s="8516"/>
      <c r="H76" s="8516"/>
      <c r="I76" s="8516"/>
      <c r="J76" s="8516"/>
      <c r="K76" s="8516"/>
      <c r="L76" s="8516"/>
      <c r="M76" s="8516"/>
      <c r="N76" s="8516"/>
      <c r="O76" s="8516"/>
      <c r="P76" s="8516"/>
      <c r="Q76" s="8516"/>
      <c r="R76" s="8516"/>
      <c r="S76" s="8516"/>
      <c r="T76" s="8516"/>
      <c r="U76" s="8516"/>
      <c r="V76" s="8516"/>
      <c r="W76" s="8516"/>
      <c r="X76" s="8516"/>
      <c r="Y76" s="8516"/>
      <c r="Z76" s="8516"/>
      <c r="AA76" s="8516"/>
      <c r="AB76" s="8516"/>
      <c r="AC76" s="8516"/>
      <c r="AD76" s="8516"/>
      <c r="AE76" s="8516"/>
      <c r="AF76" s="8516"/>
      <c r="AG76" s="8516"/>
      <c r="AH76" s="8516"/>
      <c r="AI76" s="8516"/>
      <c r="AJ76" s="8516"/>
      <c r="AK76" s="8516"/>
      <c r="AL76" s="8516"/>
      <c r="AM76" s="8516"/>
      <c r="AN76" s="8516"/>
      <c r="AO76" s="8516"/>
      <c r="AP76" s="8516"/>
      <c r="AQ76" s="8517"/>
      <c r="AR76" s="8518" t="s">
        <v>1909</v>
      </c>
      <c r="AS76" s="8519"/>
      <c r="AT76" s="8520" t="s">
        <v>462</v>
      </c>
      <c r="AU76" s="8521"/>
      <c r="AV76" s="8528" t="s">
        <v>36</v>
      </c>
      <c r="AW76" s="7889" t="s">
        <v>37</v>
      </c>
    </row>
    <row r="77" spans="1:133" x14ac:dyDescent="0.25">
      <c r="A77" s="7794"/>
      <c r="B77" s="7224"/>
      <c r="C77" s="8088"/>
      <c r="D77" s="8524" t="s">
        <v>1910</v>
      </c>
      <c r="E77" s="8518"/>
      <c r="F77" s="8524" t="s">
        <v>947</v>
      </c>
      <c r="G77" s="8518"/>
      <c r="H77" s="8524" t="s">
        <v>1911</v>
      </c>
      <c r="I77" s="8525"/>
      <c r="J77" s="8518" t="s">
        <v>949</v>
      </c>
      <c r="K77" s="8518"/>
      <c r="L77" s="8524" t="s">
        <v>331</v>
      </c>
      <c r="M77" s="8518"/>
      <c r="N77" s="8524" t="s">
        <v>94</v>
      </c>
      <c r="O77" s="8518"/>
      <c r="P77" s="8524" t="s">
        <v>44</v>
      </c>
      <c r="Q77" s="8518"/>
      <c r="R77" s="8524" t="s">
        <v>45</v>
      </c>
      <c r="S77" s="8518"/>
      <c r="T77" s="8524" t="s">
        <v>46</v>
      </c>
      <c r="U77" s="8525"/>
      <c r="V77" s="8524" t="s">
        <v>47</v>
      </c>
      <c r="W77" s="8525"/>
      <c r="X77" s="8524" t="s">
        <v>48</v>
      </c>
      <c r="Y77" s="8525"/>
      <c r="Z77" s="8524" t="s">
        <v>49</v>
      </c>
      <c r="AA77" s="8525"/>
      <c r="AB77" s="8524" t="s">
        <v>50</v>
      </c>
      <c r="AC77" s="8525"/>
      <c r="AD77" s="8524" t="s">
        <v>51</v>
      </c>
      <c r="AE77" s="8525"/>
      <c r="AF77" s="8524" t="s">
        <v>52</v>
      </c>
      <c r="AG77" s="8525"/>
      <c r="AH77" s="8524" t="s">
        <v>53</v>
      </c>
      <c r="AI77" s="8525"/>
      <c r="AJ77" s="8524" t="s">
        <v>54</v>
      </c>
      <c r="AK77" s="8525"/>
      <c r="AL77" s="8524" t="s">
        <v>55</v>
      </c>
      <c r="AM77" s="8525"/>
      <c r="AN77" s="8524" t="s">
        <v>56</v>
      </c>
      <c r="AO77" s="8525"/>
      <c r="AP77" s="8524" t="s">
        <v>57</v>
      </c>
      <c r="AQ77" s="8519"/>
      <c r="AR77" s="8467" t="s">
        <v>58</v>
      </c>
      <c r="AS77" s="8465" t="s">
        <v>59</v>
      </c>
      <c r="AT77" s="8522"/>
      <c r="AU77" s="8523"/>
      <c r="AV77" s="8529"/>
      <c r="AW77" s="7158"/>
    </row>
    <row r="78" spans="1:133" x14ac:dyDescent="0.25">
      <c r="A78" s="737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233"/>
      <c r="AS78" s="7877"/>
      <c r="AT78" s="212" t="s">
        <v>467</v>
      </c>
      <c r="AU78" s="2507" t="s">
        <v>468</v>
      </c>
      <c r="AV78" s="8530"/>
      <c r="AW78" s="7784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403" t="s">
        <v>1908</v>
      </c>
      <c r="B98" s="8527" t="s">
        <v>77</v>
      </c>
      <c r="C98" s="8514"/>
      <c r="D98" s="8515" t="s">
        <v>29</v>
      </c>
      <c r="E98" s="8516"/>
      <c r="F98" s="8516"/>
      <c r="G98" s="8516"/>
      <c r="H98" s="8516"/>
      <c r="I98" s="8516"/>
      <c r="J98" s="8516"/>
      <c r="K98" s="8516"/>
      <c r="L98" s="8516"/>
      <c r="M98" s="8516"/>
      <c r="N98" s="8516"/>
      <c r="O98" s="8516"/>
      <c r="P98" s="8516"/>
      <c r="Q98" s="8516"/>
      <c r="R98" s="8516"/>
      <c r="S98" s="8516"/>
      <c r="T98" s="8516"/>
      <c r="U98" s="8516"/>
      <c r="V98" s="8516"/>
      <c r="W98" s="8516"/>
      <c r="X98" s="8516"/>
      <c r="Y98" s="8516"/>
      <c r="Z98" s="8516"/>
      <c r="AA98" s="8516"/>
      <c r="AB98" s="8516"/>
      <c r="AC98" s="8516"/>
      <c r="AD98" s="8516"/>
      <c r="AE98" s="8516"/>
      <c r="AF98" s="8516"/>
      <c r="AG98" s="8516"/>
      <c r="AH98" s="8516"/>
      <c r="AI98" s="8516"/>
      <c r="AJ98" s="8516"/>
      <c r="AK98" s="8516"/>
      <c r="AL98" s="8516"/>
      <c r="AM98" s="8516"/>
      <c r="AN98" s="8516"/>
      <c r="AO98" s="8516"/>
      <c r="AP98" s="8516"/>
      <c r="AQ98" s="8517"/>
      <c r="AR98" s="8518" t="s">
        <v>1909</v>
      </c>
      <c r="AS98" s="8519"/>
      <c r="AT98" s="8520" t="s">
        <v>462</v>
      </c>
      <c r="AU98" s="8521"/>
      <c r="AV98" s="8528" t="s">
        <v>36</v>
      </c>
      <c r="AW98" s="7889" t="s">
        <v>37</v>
      </c>
    </row>
    <row r="99" spans="1:133" x14ac:dyDescent="0.25">
      <c r="A99" s="7794"/>
      <c r="B99" s="7224"/>
      <c r="C99" s="8088"/>
      <c r="D99" s="8524" t="s">
        <v>1910</v>
      </c>
      <c r="E99" s="8518"/>
      <c r="F99" s="8524" t="s">
        <v>1936</v>
      </c>
      <c r="G99" s="8518"/>
      <c r="H99" s="8524" t="s">
        <v>1911</v>
      </c>
      <c r="I99" s="8525"/>
      <c r="J99" s="8518" t="s">
        <v>1937</v>
      </c>
      <c r="K99" s="8518"/>
      <c r="L99" s="8524" t="s">
        <v>1375</v>
      </c>
      <c r="M99" s="8518"/>
      <c r="N99" s="8524" t="s">
        <v>94</v>
      </c>
      <c r="O99" s="8518"/>
      <c r="P99" s="8524" t="s">
        <v>44</v>
      </c>
      <c r="Q99" s="8518"/>
      <c r="R99" s="8524" t="s">
        <v>45</v>
      </c>
      <c r="S99" s="8518"/>
      <c r="T99" s="8524" t="s">
        <v>46</v>
      </c>
      <c r="U99" s="8525"/>
      <c r="V99" s="8524" t="s">
        <v>47</v>
      </c>
      <c r="W99" s="8525"/>
      <c r="X99" s="8524" t="s">
        <v>48</v>
      </c>
      <c r="Y99" s="8525"/>
      <c r="Z99" s="8524" t="s">
        <v>49</v>
      </c>
      <c r="AA99" s="8525"/>
      <c r="AB99" s="8524" t="s">
        <v>50</v>
      </c>
      <c r="AC99" s="8525"/>
      <c r="AD99" s="8524" t="s">
        <v>51</v>
      </c>
      <c r="AE99" s="8525"/>
      <c r="AF99" s="8524" t="s">
        <v>52</v>
      </c>
      <c r="AG99" s="8525"/>
      <c r="AH99" s="8524" t="s">
        <v>53</v>
      </c>
      <c r="AI99" s="8525"/>
      <c r="AJ99" s="8524" t="s">
        <v>54</v>
      </c>
      <c r="AK99" s="8525"/>
      <c r="AL99" s="8524" t="s">
        <v>55</v>
      </c>
      <c r="AM99" s="8525"/>
      <c r="AN99" s="8524" t="s">
        <v>56</v>
      </c>
      <c r="AO99" s="8525"/>
      <c r="AP99" s="8524" t="s">
        <v>57</v>
      </c>
      <c r="AQ99" s="8519"/>
      <c r="AR99" s="8467" t="s">
        <v>58</v>
      </c>
      <c r="AS99" s="8465" t="s">
        <v>59</v>
      </c>
      <c r="AT99" s="8522"/>
      <c r="AU99" s="8523"/>
      <c r="AV99" s="8529"/>
      <c r="AW99" s="7158"/>
    </row>
    <row r="100" spans="1:133" x14ac:dyDescent="0.25">
      <c r="A100" s="737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233"/>
      <c r="AS100" s="7877"/>
      <c r="AT100" s="212" t="s">
        <v>467</v>
      </c>
      <c r="AU100" s="2507" t="s">
        <v>468</v>
      </c>
      <c r="AV100" s="8530"/>
      <c r="AW100" s="7784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403" t="s">
        <v>1908</v>
      </c>
      <c r="B120" s="8527" t="s">
        <v>77</v>
      </c>
      <c r="C120" s="8514"/>
      <c r="D120" s="8515" t="s">
        <v>29</v>
      </c>
      <c r="E120" s="8516"/>
      <c r="F120" s="8516"/>
      <c r="G120" s="8516"/>
      <c r="H120" s="8516"/>
      <c r="I120" s="8516"/>
      <c r="J120" s="8516"/>
      <c r="K120" s="8516"/>
      <c r="L120" s="8516"/>
      <c r="M120" s="8516"/>
      <c r="N120" s="8516"/>
      <c r="O120" s="8516"/>
      <c r="P120" s="8516"/>
      <c r="Q120" s="8516"/>
      <c r="R120" s="8516"/>
      <c r="S120" s="8516"/>
      <c r="T120" s="8516"/>
      <c r="U120" s="8516"/>
      <c r="V120" s="8516"/>
      <c r="W120" s="8516"/>
      <c r="X120" s="8516"/>
      <c r="Y120" s="8516"/>
      <c r="Z120" s="8516"/>
      <c r="AA120" s="8516"/>
      <c r="AB120" s="8516"/>
      <c r="AC120" s="8516"/>
      <c r="AD120" s="8516"/>
      <c r="AE120" s="8516"/>
      <c r="AF120" s="8516"/>
      <c r="AG120" s="8516"/>
      <c r="AH120" s="8516"/>
      <c r="AI120" s="8516"/>
      <c r="AJ120" s="8516"/>
      <c r="AK120" s="8516"/>
      <c r="AL120" s="8516"/>
      <c r="AM120" s="8516"/>
      <c r="AN120" s="8516"/>
      <c r="AO120" s="8516"/>
      <c r="AP120" s="8516"/>
      <c r="AQ120" s="8517"/>
      <c r="AR120" s="8518" t="s">
        <v>1909</v>
      </c>
      <c r="AS120" s="8519"/>
      <c r="AT120" s="8520" t="s">
        <v>462</v>
      </c>
      <c r="AU120" s="8521"/>
      <c r="AV120" s="8528" t="s">
        <v>36</v>
      </c>
      <c r="AW120" s="7889" t="s">
        <v>37</v>
      </c>
    </row>
    <row r="121" spans="1:133" x14ac:dyDescent="0.25">
      <c r="A121" s="7794"/>
      <c r="B121" s="7224"/>
      <c r="C121" s="8088"/>
      <c r="D121" s="8524" t="s">
        <v>1910</v>
      </c>
      <c r="E121" s="8518"/>
      <c r="F121" s="8524" t="s">
        <v>947</v>
      </c>
      <c r="G121" s="8518"/>
      <c r="H121" s="8524" t="s">
        <v>1911</v>
      </c>
      <c r="I121" s="8525"/>
      <c r="J121" s="8518" t="s">
        <v>949</v>
      </c>
      <c r="K121" s="8518"/>
      <c r="L121" s="8524" t="s">
        <v>331</v>
      </c>
      <c r="M121" s="8518"/>
      <c r="N121" s="8524" t="s">
        <v>94</v>
      </c>
      <c r="O121" s="8518"/>
      <c r="P121" s="8524" t="s">
        <v>44</v>
      </c>
      <c r="Q121" s="8518"/>
      <c r="R121" s="8524" t="s">
        <v>45</v>
      </c>
      <c r="S121" s="8518"/>
      <c r="T121" s="8524" t="s">
        <v>46</v>
      </c>
      <c r="U121" s="8525"/>
      <c r="V121" s="8524" t="s">
        <v>47</v>
      </c>
      <c r="W121" s="8525"/>
      <c r="X121" s="8524" t="s">
        <v>48</v>
      </c>
      <c r="Y121" s="8525"/>
      <c r="Z121" s="8524" t="s">
        <v>49</v>
      </c>
      <c r="AA121" s="8525"/>
      <c r="AB121" s="8524" t="s">
        <v>50</v>
      </c>
      <c r="AC121" s="8525"/>
      <c r="AD121" s="8524" t="s">
        <v>51</v>
      </c>
      <c r="AE121" s="8525"/>
      <c r="AF121" s="8524" t="s">
        <v>52</v>
      </c>
      <c r="AG121" s="8525"/>
      <c r="AH121" s="8524" t="s">
        <v>53</v>
      </c>
      <c r="AI121" s="8525"/>
      <c r="AJ121" s="8524" t="s">
        <v>54</v>
      </c>
      <c r="AK121" s="8525"/>
      <c r="AL121" s="8524" t="s">
        <v>55</v>
      </c>
      <c r="AM121" s="8525"/>
      <c r="AN121" s="8524" t="s">
        <v>56</v>
      </c>
      <c r="AO121" s="8525"/>
      <c r="AP121" s="8524" t="s">
        <v>57</v>
      </c>
      <c r="AQ121" s="8519"/>
      <c r="AR121" s="8467" t="s">
        <v>58</v>
      </c>
      <c r="AS121" s="8465" t="s">
        <v>59</v>
      </c>
      <c r="AT121" s="8522"/>
      <c r="AU121" s="8523"/>
      <c r="AV121" s="8529"/>
      <c r="AW121" s="7158"/>
    </row>
    <row r="122" spans="1:133" x14ac:dyDescent="0.25">
      <c r="A122" s="737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233"/>
      <c r="AS122" s="7877"/>
      <c r="AT122" s="212" t="s">
        <v>467</v>
      </c>
      <c r="AU122" s="2507" t="s">
        <v>468</v>
      </c>
      <c r="AV122" s="8530"/>
      <c r="AW122" s="7784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31" t="s">
        <v>1939</v>
      </c>
      <c r="B141" s="8531"/>
      <c r="C141" s="8531"/>
      <c r="D141" s="8531"/>
      <c r="E141" s="8531"/>
      <c r="F141" s="8531"/>
      <c r="G141" s="8531"/>
      <c r="H141" s="8531"/>
      <c r="I141" s="8531"/>
      <c r="J141" s="8531"/>
      <c r="K141" s="8531"/>
      <c r="L141" s="8531"/>
      <c r="M141" s="8531"/>
      <c r="N141" s="8531"/>
      <c r="O141" s="8531"/>
      <c r="P141" s="8531"/>
    </row>
    <row r="142" spans="1:133" x14ac:dyDescent="0.25">
      <c r="A142" s="8336" t="s">
        <v>1940</v>
      </c>
      <c r="B142" s="8532"/>
      <c r="C142" s="8515" t="s">
        <v>1941</v>
      </c>
      <c r="D142" s="8516"/>
      <c r="E142" s="8533"/>
      <c r="F142" s="8534" t="s">
        <v>1942</v>
      </c>
      <c r="G142" s="8534"/>
      <c r="H142" s="8534"/>
      <c r="I142" s="8534" t="s">
        <v>1943</v>
      </c>
      <c r="J142" s="8534"/>
      <c r="K142" s="8534"/>
      <c r="L142" s="8534" t="s">
        <v>1944</v>
      </c>
      <c r="M142" s="8534"/>
      <c r="N142" s="8534"/>
      <c r="O142" s="8515" t="s">
        <v>732</v>
      </c>
      <c r="P142" s="8533"/>
    </row>
    <row r="143" spans="1:133" x14ac:dyDescent="0.25">
      <c r="A143" s="8366"/>
      <c r="B143" s="7196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35" t="s">
        <v>1946</v>
      </c>
      <c r="B144" s="853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37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38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051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39" t="s">
        <v>1951</v>
      </c>
      <c r="B148" s="8540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31" t="s">
        <v>1952</v>
      </c>
      <c r="B149" s="8531"/>
      <c r="C149" s="8531"/>
      <c r="D149" s="8531"/>
      <c r="E149" s="8531"/>
      <c r="F149" s="8531"/>
      <c r="G149" s="8531"/>
      <c r="H149" s="8531"/>
      <c r="I149" s="8531"/>
      <c r="J149" s="8531"/>
      <c r="K149" s="8531"/>
      <c r="L149" s="8531"/>
      <c r="M149" s="8531"/>
      <c r="N149" s="8531"/>
      <c r="O149" s="8531"/>
      <c r="P149" s="8531"/>
    </row>
    <row r="150" spans="1:118" x14ac:dyDescent="0.25">
      <c r="A150" s="8336" t="s">
        <v>1940</v>
      </c>
      <c r="B150" s="8532"/>
      <c r="C150" s="8515" t="s">
        <v>1941</v>
      </c>
      <c r="D150" s="8516"/>
      <c r="E150" s="8533"/>
      <c r="F150" s="8534" t="s">
        <v>1942</v>
      </c>
      <c r="G150" s="8534"/>
      <c r="H150" s="8534"/>
      <c r="I150" s="8534" t="s">
        <v>1943</v>
      </c>
      <c r="J150" s="8534"/>
      <c r="K150" s="8534"/>
      <c r="L150" s="8534" t="s">
        <v>1944</v>
      </c>
      <c r="M150" s="8534"/>
      <c r="N150" s="8534"/>
      <c r="O150" s="8515" t="s">
        <v>732</v>
      </c>
      <c r="P150" s="8533"/>
    </row>
    <row r="151" spans="1:118" x14ac:dyDescent="0.25">
      <c r="A151" s="8366"/>
      <c r="B151" s="7196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41" t="s">
        <v>1946</v>
      </c>
      <c r="B152" s="854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37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38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051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43" t="s">
        <v>1951</v>
      </c>
      <c r="B156" s="854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31" t="s">
        <v>1953</v>
      </c>
      <c r="B157" s="8531"/>
      <c r="C157" s="8531"/>
      <c r="D157" s="8531"/>
      <c r="E157" s="8531"/>
      <c r="F157" s="8531"/>
      <c r="G157" s="8531"/>
      <c r="H157" s="8531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6" t="s">
        <v>1940</v>
      </c>
      <c r="B158" s="8532"/>
      <c r="C158" s="8527" t="s">
        <v>77</v>
      </c>
      <c r="D158" s="8514"/>
      <c r="E158" s="8515" t="s">
        <v>29</v>
      </c>
      <c r="F158" s="8516"/>
      <c r="G158" s="8516"/>
      <c r="H158" s="8516"/>
      <c r="I158" s="8516"/>
      <c r="J158" s="8516"/>
      <c r="K158" s="8516"/>
      <c r="L158" s="8516"/>
      <c r="M158" s="8516"/>
      <c r="N158" s="8516"/>
      <c r="O158" s="8516"/>
      <c r="P158" s="8516"/>
      <c r="Q158" s="8516"/>
      <c r="R158" s="8516"/>
      <c r="S158" s="8516"/>
      <c r="T158" s="8516"/>
      <c r="U158" s="8516"/>
      <c r="V158" s="8516"/>
      <c r="W158" s="8516"/>
      <c r="X158" s="8516"/>
      <c r="Y158" s="8516"/>
      <c r="Z158" s="8516"/>
      <c r="AA158" s="8516"/>
      <c r="AB158" s="8516"/>
      <c r="AC158" s="8516"/>
      <c r="AD158" s="8516"/>
      <c r="AE158" s="8516"/>
      <c r="AF158" s="8516"/>
      <c r="AG158" s="8516"/>
      <c r="AH158" s="8516"/>
      <c r="AI158" s="8516"/>
      <c r="AJ158" s="8517"/>
      <c r="AK158" s="8450" t="s">
        <v>1954</v>
      </c>
      <c r="AL158" s="8450"/>
      <c r="AM158" s="8450"/>
      <c r="AN158" s="8545"/>
      <c r="AO158" s="8546" t="s">
        <v>462</v>
      </c>
      <c r="AP158" s="8450"/>
      <c r="AQ158" s="8450"/>
      <c r="AR158" s="8545"/>
      <c r="AS158" s="8520" t="s">
        <v>327</v>
      </c>
      <c r="AT158" s="8521"/>
      <c r="AU158" s="8520" t="s">
        <v>37</v>
      </c>
      <c r="AV158" s="8521"/>
      <c r="AW158" s="8547" t="s">
        <v>1955</v>
      </c>
      <c r="AX158" s="8532"/>
    </row>
    <row r="159" spans="1:118" x14ac:dyDescent="0.25">
      <c r="A159" s="7816"/>
      <c r="B159" s="7158"/>
      <c r="C159" s="7224"/>
      <c r="D159" s="8088"/>
      <c r="E159" s="8524" t="s">
        <v>1956</v>
      </c>
      <c r="F159" s="8518"/>
      <c r="G159" s="8524" t="s">
        <v>1911</v>
      </c>
      <c r="H159" s="8518"/>
      <c r="I159" s="8524" t="s">
        <v>949</v>
      </c>
      <c r="J159" s="8518"/>
      <c r="K159" s="8515" t="s">
        <v>331</v>
      </c>
      <c r="L159" s="8533"/>
      <c r="M159" s="8515" t="s">
        <v>94</v>
      </c>
      <c r="N159" s="8533"/>
      <c r="O159" s="8515" t="s">
        <v>44</v>
      </c>
      <c r="P159" s="8533"/>
      <c r="Q159" s="8515" t="s">
        <v>45</v>
      </c>
      <c r="R159" s="8533"/>
      <c r="S159" s="8515" t="s">
        <v>46</v>
      </c>
      <c r="T159" s="8533"/>
      <c r="U159" s="8515" t="s">
        <v>47</v>
      </c>
      <c r="V159" s="8533"/>
      <c r="W159" s="8515" t="s">
        <v>48</v>
      </c>
      <c r="X159" s="8533"/>
      <c r="Y159" s="8515" t="s">
        <v>49</v>
      </c>
      <c r="Z159" s="8533"/>
      <c r="AA159" s="8515" t="s">
        <v>50</v>
      </c>
      <c r="AB159" s="8533"/>
      <c r="AC159" s="8515" t="s">
        <v>51</v>
      </c>
      <c r="AD159" s="8533"/>
      <c r="AE159" s="8515" t="s">
        <v>52</v>
      </c>
      <c r="AF159" s="8533"/>
      <c r="AG159" s="8515" t="s">
        <v>53</v>
      </c>
      <c r="AH159" s="8533"/>
      <c r="AI159" s="8515" t="s">
        <v>1957</v>
      </c>
      <c r="AJ159" s="8517"/>
      <c r="AK159" s="8550" t="s">
        <v>58</v>
      </c>
      <c r="AL159" s="8551"/>
      <c r="AM159" s="8548" t="s">
        <v>59</v>
      </c>
      <c r="AN159" s="8549"/>
      <c r="AO159" s="8550" t="s">
        <v>467</v>
      </c>
      <c r="AP159" s="8551"/>
      <c r="AQ159" s="8552" t="s">
        <v>468</v>
      </c>
      <c r="AR159" s="8549"/>
      <c r="AS159" s="8522"/>
      <c r="AT159" s="8523"/>
      <c r="AU159" s="8522"/>
      <c r="AV159" s="8523"/>
      <c r="AW159" s="7195"/>
      <c r="AX159" s="7196"/>
    </row>
    <row r="160" spans="1:118" ht="31.5" x14ac:dyDescent="0.25">
      <c r="A160" s="8366"/>
      <c r="B160" s="7196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53" t="s">
        <v>1959</v>
      </c>
      <c r="B161" s="8554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55" t="s">
        <v>1960</v>
      </c>
      <c r="B162" s="8556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55" t="s">
        <v>1961</v>
      </c>
      <c r="B163" s="8556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55" t="s">
        <v>1924</v>
      </c>
      <c r="B164" s="8556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55" t="s">
        <v>1930</v>
      </c>
      <c r="B165" s="8556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55" t="s">
        <v>1962</v>
      </c>
      <c r="B166" s="8556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55" t="s">
        <v>1963</v>
      </c>
      <c r="B167" s="8556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55" t="s">
        <v>1927</v>
      </c>
      <c r="B168" s="8556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57" t="s">
        <v>1964</v>
      </c>
      <c r="B169" s="8558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37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38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051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59" t="s">
        <v>1929</v>
      </c>
      <c r="B173" s="8560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55" t="s">
        <v>1965</v>
      </c>
      <c r="B174" s="8556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55" t="s">
        <v>1931</v>
      </c>
      <c r="B175" s="8556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55" t="s">
        <v>1966</v>
      </c>
      <c r="B176" s="8556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55" t="s">
        <v>1967</v>
      </c>
      <c r="B177" s="8556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55" t="s">
        <v>1968</v>
      </c>
      <c r="B178" s="8556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55" t="s">
        <v>1969</v>
      </c>
      <c r="B179" s="8556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55" t="s">
        <v>1970</v>
      </c>
      <c r="B180" s="8556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55" t="s">
        <v>1971</v>
      </c>
      <c r="B181" s="8556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55" t="s">
        <v>1972</v>
      </c>
      <c r="B182" s="8556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1" t="s">
        <v>1973</v>
      </c>
      <c r="B183" s="8562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31" t="s">
        <v>1974</v>
      </c>
      <c r="B184" s="8531"/>
      <c r="C184" s="8531"/>
      <c r="D184" s="8531"/>
      <c r="E184" s="8531"/>
      <c r="F184" s="8531"/>
      <c r="G184" s="8531"/>
      <c r="H184" s="8531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6" t="s">
        <v>1940</v>
      </c>
      <c r="B185" s="8532"/>
      <c r="C185" s="8527" t="s">
        <v>77</v>
      </c>
      <c r="D185" s="8514"/>
      <c r="E185" s="8515" t="s">
        <v>29</v>
      </c>
      <c r="F185" s="8516"/>
      <c r="G185" s="8516"/>
      <c r="H185" s="8516"/>
      <c r="I185" s="8516"/>
      <c r="J185" s="8516"/>
      <c r="K185" s="8516"/>
      <c r="L185" s="8516"/>
      <c r="M185" s="8516"/>
      <c r="N185" s="8516"/>
      <c r="O185" s="8516"/>
      <c r="P185" s="8516"/>
      <c r="Q185" s="8516"/>
      <c r="R185" s="8516"/>
      <c r="S185" s="8516"/>
      <c r="T185" s="8516"/>
      <c r="U185" s="8516"/>
      <c r="V185" s="8516"/>
      <c r="W185" s="8516"/>
      <c r="X185" s="8516"/>
      <c r="Y185" s="8516"/>
      <c r="Z185" s="8516"/>
      <c r="AA185" s="8516"/>
      <c r="AB185" s="8516"/>
      <c r="AC185" s="8516"/>
      <c r="AD185" s="8516"/>
      <c r="AE185" s="8516"/>
      <c r="AF185" s="8516"/>
      <c r="AG185" s="8516"/>
      <c r="AH185" s="8516"/>
      <c r="AI185" s="8516"/>
      <c r="AJ185" s="8517"/>
      <c r="AK185" s="8450" t="s">
        <v>1954</v>
      </c>
      <c r="AL185" s="8450"/>
      <c r="AM185" s="8450"/>
      <c r="AN185" s="8545"/>
      <c r="AO185" s="8546" t="s">
        <v>462</v>
      </c>
      <c r="AP185" s="8450"/>
      <c r="AQ185" s="8450"/>
      <c r="AR185" s="8545"/>
      <c r="AS185" s="8520" t="s">
        <v>327</v>
      </c>
      <c r="AT185" s="8521"/>
      <c r="AU185" s="8520" t="s">
        <v>37</v>
      </c>
      <c r="AV185" s="8521"/>
      <c r="AW185" s="8547" t="s">
        <v>1955</v>
      </c>
      <c r="AX185" s="8532"/>
    </row>
    <row r="186" spans="1:130" x14ac:dyDescent="0.25">
      <c r="A186" s="7816"/>
      <c r="B186" s="7158"/>
      <c r="C186" s="7224"/>
      <c r="D186" s="8088"/>
      <c r="E186" s="8524" t="s">
        <v>1956</v>
      </c>
      <c r="F186" s="8518"/>
      <c r="G186" s="8524" t="s">
        <v>1911</v>
      </c>
      <c r="H186" s="8518"/>
      <c r="I186" s="8524" t="s">
        <v>949</v>
      </c>
      <c r="J186" s="8518"/>
      <c r="K186" s="8515" t="s">
        <v>331</v>
      </c>
      <c r="L186" s="8533"/>
      <c r="M186" s="8515" t="s">
        <v>94</v>
      </c>
      <c r="N186" s="8533"/>
      <c r="O186" s="8515" t="s">
        <v>44</v>
      </c>
      <c r="P186" s="8533"/>
      <c r="Q186" s="8515" t="s">
        <v>45</v>
      </c>
      <c r="R186" s="8533"/>
      <c r="S186" s="8515" t="s">
        <v>46</v>
      </c>
      <c r="T186" s="8533"/>
      <c r="U186" s="8515" t="s">
        <v>47</v>
      </c>
      <c r="V186" s="8533"/>
      <c r="W186" s="8515" t="s">
        <v>48</v>
      </c>
      <c r="X186" s="8533"/>
      <c r="Y186" s="8515" t="s">
        <v>49</v>
      </c>
      <c r="Z186" s="8533"/>
      <c r="AA186" s="8515" t="s">
        <v>50</v>
      </c>
      <c r="AB186" s="8533"/>
      <c r="AC186" s="8515" t="s">
        <v>51</v>
      </c>
      <c r="AD186" s="8533"/>
      <c r="AE186" s="8515" t="s">
        <v>52</v>
      </c>
      <c r="AF186" s="8533"/>
      <c r="AG186" s="8515" t="s">
        <v>53</v>
      </c>
      <c r="AH186" s="8533"/>
      <c r="AI186" s="8515" t="s">
        <v>1957</v>
      </c>
      <c r="AJ186" s="8517"/>
      <c r="AK186" s="8550" t="s">
        <v>58</v>
      </c>
      <c r="AL186" s="8551"/>
      <c r="AM186" s="8548" t="s">
        <v>59</v>
      </c>
      <c r="AN186" s="8549"/>
      <c r="AO186" s="8550" t="s">
        <v>468</v>
      </c>
      <c r="AP186" s="8551"/>
      <c r="AQ186" s="8552" t="s">
        <v>467</v>
      </c>
      <c r="AR186" s="8549"/>
      <c r="AS186" s="8522"/>
      <c r="AT186" s="8523"/>
      <c r="AU186" s="8522"/>
      <c r="AV186" s="8523"/>
      <c r="AW186" s="7195"/>
      <c r="AX186" s="7196"/>
    </row>
    <row r="187" spans="1:130" ht="31.5" x14ac:dyDescent="0.25">
      <c r="A187" s="8366"/>
      <c r="B187" s="7196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53" t="s">
        <v>1959</v>
      </c>
      <c r="B188" s="8554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55" t="s">
        <v>1960</v>
      </c>
      <c r="B189" s="8556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55" t="s">
        <v>1961</v>
      </c>
      <c r="B190" s="8556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55" t="s">
        <v>1924</v>
      </c>
      <c r="B191" s="8556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55" t="s">
        <v>1930</v>
      </c>
      <c r="B192" s="8556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55" t="s">
        <v>1962</v>
      </c>
      <c r="B193" s="8556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55" t="s">
        <v>1963</v>
      </c>
      <c r="B194" s="8556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55" t="s">
        <v>1927</v>
      </c>
      <c r="B195" s="8556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57" t="s">
        <v>1964</v>
      </c>
      <c r="B196" s="8558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37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38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051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59" t="s">
        <v>1929</v>
      </c>
      <c r="B200" s="8560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55" t="s">
        <v>1965</v>
      </c>
      <c r="B201" s="8556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55" t="s">
        <v>1931</v>
      </c>
      <c r="B202" s="8556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55" t="s">
        <v>1966</v>
      </c>
      <c r="B203" s="8556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55" t="s">
        <v>1967</v>
      </c>
      <c r="B204" s="8556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55" t="s">
        <v>1968</v>
      </c>
      <c r="B205" s="8556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55" t="s">
        <v>1969</v>
      </c>
      <c r="B206" s="8556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55" t="s">
        <v>1970</v>
      </c>
      <c r="B207" s="8556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55" t="s">
        <v>1971</v>
      </c>
      <c r="B208" s="8556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55" t="s">
        <v>1972</v>
      </c>
      <c r="B209" s="8556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1" t="s">
        <v>1973</v>
      </c>
      <c r="B210" s="8562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63" t="s">
        <v>1940</v>
      </c>
      <c r="B212" s="8566" t="s">
        <v>77</v>
      </c>
      <c r="C212" s="8566"/>
      <c r="D212" s="8566" t="s">
        <v>29</v>
      </c>
      <c r="E212" s="8566"/>
      <c r="F212" s="8566"/>
      <c r="G212" s="8566"/>
      <c r="H212" s="8566"/>
      <c r="I212" s="8566"/>
      <c r="J212" s="8566"/>
      <c r="K212" s="8566"/>
      <c r="L212" s="8566"/>
      <c r="M212" s="8566"/>
      <c r="N212" s="8566"/>
      <c r="O212" s="8566"/>
      <c r="P212" s="8566"/>
      <c r="Q212" s="8566"/>
      <c r="R212" s="8566"/>
      <c r="S212" s="8566"/>
      <c r="T212" s="8566"/>
      <c r="U212" s="8566"/>
      <c r="V212" s="8566"/>
      <c r="W212" s="8566"/>
      <c r="X212" s="8566"/>
      <c r="Y212" s="8566"/>
      <c r="Z212" s="8566"/>
      <c r="AA212" s="8566"/>
      <c r="AB212" s="8566"/>
      <c r="AC212" s="8566"/>
      <c r="AD212" s="8566"/>
      <c r="AE212" s="8566"/>
      <c r="AF212" s="8566"/>
      <c r="AG212" s="8566"/>
      <c r="AH212" s="8566"/>
      <c r="AI212" s="8566"/>
      <c r="AJ212" s="8566"/>
      <c r="AK212" s="8567"/>
      <c r="AL212" s="8551" t="s">
        <v>1976</v>
      </c>
      <c r="AM212" s="8568"/>
      <c r="AN212" s="8569" t="s">
        <v>462</v>
      </c>
      <c r="AO212" s="8519"/>
      <c r="AP212" s="8551" t="s">
        <v>36</v>
      </c>
      <c r="AQ212" s="8570" t="s">
        <v>37</v>
      </c>
    </row>
    <row r="213" spans="1:130" x14ac:dyDescent="0.25">
      <c r="A213" s="8564"/>
      <c r="B213" s="8566"/>
      <c r="C213" s="8566"/>
      <c r="D213" s="8566" t="s">
        <v>348</v>
      </c>
      <c r="E213" s="8566"/>
      <c r="F213" s="8566" t="s">
        <v>331</v>
      </c>
      <c r="G213" s="8566"/>
      <c r="H213" s="8566" t="s">
        <v>94</v>
      </c>
      <c r="I213" s="8566"/>
      <c r="J213" s="8566" t="s">
        <v>44</v>
      </c>
      <c r="K213" s="8566"/>
      <c r="L213" s="8566" t="s">
        <v>45</v>
      </c>
      <c r="M213" s="8566"/>
      <c r="N213" s="8566" t="s">
        <v>46</v>
      </c>
      <c r="O213" s="8566"/>
      <c r="P213" s="8566" t="s">
        <v>47</v>
      </c>
      <c r="Q213" s="8566"/>
      <c r="R213" s="8566" t="s">
        <v>48</v>
      </c>
      <c r="S213" s="8566"/>
      <c r="T213" s="8566" t="s">
        <v>49</v>
      </c>
      <c r="U213" s="8566"/>
      <c r="V213" s="8566" t="s">
        <v>50</v>
      </c>
      <c r="W213" s="8566"/>
      <c r="X213" s="8566" t="s">
        <v>51</v>
      </c>
      <c r="Y213" s="8566"/>
      <c r="Z213" s="8566" t="s">
        <v>52</v>
      </c>
      <c r="AA213" s="8566"/>
      <c r="AB213" s="8566" t="s">
        <v>53</v>
      </c>
      <c r="AC213" s="8566"/>
      <c r="AD213" s="8566" t="s">
        <v>54</v>
      </c>
      <c r="AE213" s="8566"/>
      <c r="AF213" s="8566" t="s">
        <v>55</v>
      </c>
      <c r="AG213" s="8566"/>
      <c r="AH213" s="8566" t="s">
        <v>56</v>
      </c>
      <c r="AI213" s="8566"/>
      <c r="AJ213" s="8566" t="s">
        <v>57</v>
      </c>
      <c r="AK213" s="8567"/>
      <c r="AL213" s="8571" t="s">
        <v>58</v>
      </c>
      <c r="AM213" s="8549" t="s">
        <v>59</v>
      </c>
      <c r="AN213" s="8291" t="s">
        <v>467</v>
      </c>
      <c r="AO213" s="7241" t="s">
        <v>468</v>
      </c>
      <c r="AP213" s="8551"/>
      <c r="AQ213" s="8570"/>
    </row>
    <row r="214" spans="1:130" x14ac:dyDescent="0.25">
      <c r="A214" s="8565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71"/>
      <c r="AM214" s="8549"/>
      <c r="AN214" s="7179"/>
      <c r="AO214" s="7242"/>
      <c r="AP214" s="8551"/>
      <c r="AQ214" s="8570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63" t="s">
        <v>1940</v>
      </c>
      <c r="B223" s="8566" t="s">
        <v>77</v>
      </c>
      <c r="C223" s="8566"/>
      <c r="D223" s="8566" t="s">
        <v>29</v>
      </c>
      <c r="E223" s="8566"/>
      <c r="F223" s="8566"/>
      <c r="G223" s="8566"/>
      <c r="H223" s="8566"/>
      <c r="I223" s="8566"/>
      <c r="J223" s="8566"/>
      <c r="K223" s="8566"/>
      <c r="L223" s="8566"/>
      <c r="M223" s="8566"/>
      <c r="N223" s="8566"/>
      <c r="O223" s="8566"/>
      <c r="P223" s="8566"/>
      <c r="Q223" s="8566"/>
      <c r="R223" s="8566"/>
      <c r="S223" s="8566"/>
      <c r="T223" s="8566"/>
      <c r="U223" s="8566"/>
      <c r="V223" s="8566"/>
      <c r="W223" s="8566"/>
      <c r="X223" s="8566"/>
      <c r="Y223" s="8566"/>
      <c r="Z223" s="8566"/>
      <c r="AA223" s="8566"/>
      <c r="AB223" s="8566"/>
      <c r="AC223" s="8566"/>
      <c r="AD223" s="8566"/>
      <c r="AE223" s="8566"/>
      <c r="AF223" s="8566"/>
      <c r="AG223" s="8566"/>
      <c r="AH223" s="8566"/>
      <c r="AI223" s="8566"/>
      <c r="AJ223" s="8566"/>
      <c r="AK223" s="8567"/>
      <c r="AL223" s="8551" t="s">
        <v>1909</v>
      </c>
      <c r="AM223" s="8568"/>
      <c r="AN223" s="8569" t="s">
        <v>462</v>
      </c>
      <c r="AO223" s="8519"/>
      <c r="AP223" s="8551" t="s">
        <v>36</v>
      </c>
      <c r="AQ223" s="8570" t="s">
        <v>37</v>
      </c>
    </row>
    <row r="224" spans="1:130" x14ac:dyDescent="0.25">
      <c r="A224" s="8564"/>
      <c r="B224" s="8566"/>
      <c r="C224" s="8566"/>
      <c r="D224" s="8566" t="s">
        <v>348</v>
      </c>
      <c r="E224" s="8566"/>
      <c r="F224" s="8566" t="s">
        <v>331</v>
      </c>
      <c r="G224" s="8566"/>
      <c r="H224" s="8566" t="s">
        <v>94</v>
      </c>
      <c r="I224" s="8566"/>
      <c r="J224" s="8566" t="s">
        <v>44</v>
      </c>
      <c r="K224" s="8566"/>
      <c r="L224" s="8566" t="s">
        <v>45</v>
      </c>
      <c r="M224" s="8566"/>
      <c r="N224" s="8566" t="s">
        <v>46</v>
      </c>
      <c r="O224" s="8566"/>
      <c r="P224" s="8566" t="s">
        <v>47</v>
      </c>
      <c r="Q224" s="8566"/>
      <c r="R224" s="8566" t="s">
        <v>48</v>
      </c>
      <c r="S224" s="8566"/>
      <c r="T224" s="8566" t="s">
        <v>49</v>
      </c>
      <c r="U224" s="8566"/>
      <c r="V224" s="8566" t="s">
        <v>50</v>
      </c>
      <c r="W224" s="8566"/>
      <c r="X224" s="8566" t="s">
        <v>51</v>
      </c>
      <c r="Y224" s="8566"/>
      <c r="Z224" s="8566" t="s">
        <v>52</v>
      </c>
      <c r="AA224" s="8566"/>
      <c r="AB224" s="8566" t="s">
        <v>53</v>
      </c>
      <c r="AC224" s="8566"/>
      <c r="AD224" s="8566" t="s">
        <v>54</v>
      </c>
      <c r="AE224" s="8566"/>
      <c r="AF224" s="8566" t="s">
        <v>55</v>
      </c>
      <c r="AG224" s="8566"/>
      <c r="AH224" s="8566" t="s">
        <v>56</v>
      </c>
      <c r="AI224" s="8566"/>
      <c r="AJ224" s="8566" t="s">
        <v>57</v>
      </c>
      <c r="AK224" s="8567"/>
      <c r="AL224" s="8571" t="s">
        <v>58</v>
      </c>
      <c r="AM224" s="8549" t="s">
        <v>59</v>
      </c>
      <c r="AN224" s="8291" t="s">
        <v>467</v>
      </c>
      <c r="AO224" s="7241" t="s">
        <v>468</v>
      </c>
      <c r="AP224" s="8551"/>
      <c r="AQ224" s="8570"/>
    </row>
    <row r="225" spans="1:132" x14ac:dyDescent="0.25">
      <c r="A225" s="8565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71"/>
      <c r="AM225" s="8549"/>
      <c r="AN225" s="7179"/>
      <c r="AO225" s="7242"/>
      <c r="AP225" s="8551"/>
      <c r="AQ225" s="8570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75" t="s">
        <v>1984</v>
      </c>
      <c r="B234" s="8576"/>
      <c r="C234" s="8578" t="s">
        <v>77</v>
      </c>
      <c r="D234" s="8576"/>
      <c r="E234" s="8580" t="s">
        <v>29</v>
      </c>
      <c r="F234" s="8581"/>
      <c r="G234" s="8581"/>
      <c r="H234" s="8581"/>
      <c r="I234" s="8581"/>
      <c r="J234" s="8581"/>
      <c r="K234" s="8581"/>
      <c r="L234" s="8581"/>
      <c r="M234" s="8581"/>
      <c r="N234" s="8581"/>
      <c r="O234" s="8581"/>
      <c r="P234" s="8581"/>
      <c r="Q234" s="8581"/>
      <c r="R234" s="8581"/>
      <c r="S234" s="8581"/>
      <c r="T234" s="8581"/>
      <c r="U234" s="8581"/>
      <c r="V234" s="8581"/>
      <c r="W234" s="8581"/>
      <c r="X234" s="8581"/>
      <c r="Y234" s="8581"/>
      <c r="Z234" s="8581"/>
      <c r="AA234" s="8581"/>
      <c r="AB234" s="8581"/>
      <c r="AC234" s="8581"/>
      <c r="AD234" s="8581"/>
      <c r="AE234" s="8581"/>
      <c r="AF234" s="8581"/>
      <c r="AG234" s="8581"/>
      <c r="AH234" s="8581"/>
      <c r="AI234" s="8581"/>
      <c r="AJ234" s="8582"/>
      <c r="AK234" s="8546" t="s">
        <v>1954</v>
      </c>
      <c r="AL234" s="8450"/>
      <c r="AM234" s="8450"/>
      <c r="AN234" s="8545"/>
      <c r="AO234" s="8546" t="s">
        <v>462</v>
      </c>
      <c r="AP234" s="8450"/>
      <c r="AQ234" s="8450"/>
      <c r="AR234" s="8545"/>
      <c r="AS234" s="8572" t="s">
        <v>327</v>
      </c>
      <c r="AT234" s="8573"/>
      <c r="AU234" s="8572" t="s">
        <v>37</v>
      </c>
      <c r="AV234" s="8573"/>
      <c r="AW234" s="8547" t="s">
        <v>1955</v>
      </c>
      <c r="AX234" s="8532"/>
    </row>
    <row r="235" spans="1:132" x14ac:dyDescent="0.25">
      <c r="A235" s="8023"/>
      <c r="B235" s="8024"/>
      <c r="C235" s="8579"/>
      <c r="D235" s="8026"/>
      <c r="E235" s="8524" t="s">
        <v>1956</v>
      </c>
      <c r="F235" s="8518"/>
      <c r="G235" s="8524" t="s">
        <v>1911</v>
      </c>
      <c r="H235" s="8518"/>
      <c r="I235" s="8524" t="s">
        <v>949</v>
      </c>
      <c r="J235" s="8518"/>
      <c r="K235" s="8515" t="s">
        <v>331</v>
      </c>
      <c r="L235" s="8533"/>
      <c r="M235" s="8515" t="s">
        <v>94</v>
      </c>
      <c r="N235" s="8533"/>
      <c r="O235" s="8515" t="s">
        <v>44</v>
      </c>
      <c r="P235" s="8533"/>
      <c r="Q235" s="8515" t="s">
        <v>45</v>
      </c>
      <c r="R235" s="8533"/>
      <c r="S235" s="8515" t="s">
        <v>46</v>
      </c>
      <c r="T235" s="8533"/>
      <c r="U235" s="8515" t="s">
        <v>47</v>
      </c>
      <c r="V235" s="8533"/>
      <c r="W235" s="8516" t="s">
        <v>48</v>
      </c>
      <c r="X235" s="8533"/>
      <c r="Y235" s="8516" t="s">
        <v>49</v>
      </c>
      <c r="Z235" s="8533"/>
      <c r="AA235" s="8516" t="s">
        <v>50</v>
      </c>
      <c r="AB235" s="8533"/>
      <c r="AC235" s="8515" t="s">
        <v>51</v>
      </c>
      <c r="AD235" s="8533"/>
      <c r="AE235" s="8516" t="s">
        <v>52</v>
      </c>
      <c r="AF235" s="8533"/>
      <c r="AG235" s="8516" t="s">
        <v>53</v>
      </c>
      <c r="AH235" s="8533"/>
      <c r="AI235" s="8516" t="s">
        <v>1985</v>
      </c>
      <c r="AJ235" s="8517"/>
      <c r="AK235" s="8550" t="s">
        <v>58</v>
      </c>
      <c r="AL235" s="8551"/>
      <c r="AM235" s="8552" t="s">
        <v>59</v>
      </c>
      <c r="AN235" s="8549"/>
      <c r="AO235" s="8550" t="s">
        <v>467</v>
      </c>
      <c r="AP235" s="8551"/>
      <c r="AQ235" s="8552" t="s">
        <v>468</v>
      </c>
      <c r="AR235" s="8549"/>
      <c r="AS235" s="7204"/>
      <c r="AT235" s="8574"/>
      <c r="AU235" s="7204"/>
      <c r="AV235" s="8574"/>
      <c r="AW235" s="7195"/>
      <c r="AX235" s="7196"/>
    </row>
    <row r="236" spans="1:132" ht="31.5" x14ac:dyDescent="0.25">
      <c r="A236" s="8577"/>
      <c r="B236" s="8026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8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868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868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868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868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868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868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868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868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868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868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868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868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868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868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868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868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868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9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8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868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868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9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83" t="s">
        <v>1996</v>
      </c>
      <c r="B260" s="8583"/>
      <c r="C260" s="8583"/>
      <c r="D260" s="8583"/>
      <c r="E260" s="8583"/>
      <c r="F260" s="8583"/>
      <c r="G260" s="8583"/>
      <c r="H260" s="8583"/>
      <c r="I260" s="8583"/>
      <c r="J260" s="8583"/>
      <c r="K260" s="8583"/>
      <c r="L260" s="8583"/>
      <c r="M260" s="8583"/>
      <c r="N260" s="8583"/>
      <c r="O260" s="8583"/>
      <c r="P260" s="8583"/>
      <c r="Q260" s="8583"/>
      <c r="R260" s="8583"/>
      <c r="S260" s="8583"/>
      <c r="T260" s="8583"/>
      <c r="U260" s="8583"/>
      <c r="V260" s="8583"/>
      <c r="W260" s="8583"/>
      <c r="X260" s="8583"/>
      <c r="Y260" s="8583"/>
      <c r="Z260" s="8583"/>
      <c r="AA260" s="8583"/>
      <c r="AB260" s="8583"/>
      <c r="AC260" s="227"/>
      <c r="AD260" s="227"/>
    </row>
    <row r="261" spans="1:132" x14ac:dyDescent="0.25">
      <c r="A261" s="8563" t="s">
        <v>709</v>
      </c>
      <c r="B261" s="8584" t="s">
        <v>77</v>
      </c>
      <c r="C261" s="8585"/>
      <c r="D261" s="8586"/>
      <c r="E261" s="8580" t="s">
        <v>101</v>
      </c>
      <c r="F261" s="8581"/>
      <c r="G261" s="8581"/>
      <c r="H261" s="8581"/>
      <c r="I261" s="8581"/>
      <c r="J261" s="8581"/>
      <c r="K261" s="8581"/>
      <c r="L261" s="8581"/>
      <c r="M261" s="8581"/>
      <c r="N261" s="8581"/>
      <c r="O261" s="8581"/>
      <c r="P261" s="8581"/>
      <c r="Q261" s="8581"/>
      <c r="R261" s="8581"/>
      <c r="S261" s="8581"/>
      <c r="T261" s="8581"/>
      <c r="U261" s="8581"/>
      <c r="V261" s="8581"/>
      <c r="W261" s="8581"/>
      <c r="X261" s="8581"/>
      <c r="Y261" s="8581"/>
      <c r="Z261" s="8581"/>
      <c r="AA261" s="8581"/>
      <c r="AB261" s="8582"/>
      <c r="AC261" s="8587" t="s">
        <v>36</v>
      </c>
      <c r="AD261" s="8590" t="s">
        <v>37</v>
      </c>
    </row>
    <row r="262" spans="1:132" ht="15" customHeight="1" x14ac:dyDescent="0.25">
      <c r="A262" s="8564"/>
      <c r="B262" s="7901"/>
      <c r="C262" s="7972"/>
      <c r="D262" s="7902"/>
      <c r="E262" s="8548" t="s">
        <v>1220</v>
      </c>
      <c r="F262" s="8551"/>
      <c r="G262" s="8548" t="s">
        <v>45</v>
      </c>
      <c r="H262" s="8551"/>
      <c r="I262" s="8548" t="s">
        <v>46</v>
      </c>
      <c r="J262" s="8551"/>
      <c r="K262" s="8548" t="s">
        <v>47</v>
      </c>
      <c r="L262" s="8551"/>
      <c r="M262" s="8548" t="s">
        <v>48</v>
      </c>
      <c r="N262" s="8551"/>
      <c r="O262" s="8548" t="s">
        <v>49</v>
      </c>
      <c r="P262" s="8551"/>
      <c r="Q262" s="8548" t="s">
        <v>50</v>
      </c>
      <c r="R262" s="8551"/>
      <c r="S262" s="8548" t="s">
        <v>51</v>
      </c>
      <c r="T262" s="8551"/>
      <c r="U262" s="8548" t="s">
        <v>1997</v>
      </c>
      <c r="V262" s="8551"/>
      <c r="W262" s="8548" t="s">
        <v>1625</v>
      </c>
      <c r="X262" s="8551"/>
      <c r="Y262" s="8548" t="s">
        <v>313</v>
      </c>
      <c r="Z262" s="8551"/>
      <c r="AA262" s="8548" t="s">
        <v>749</v>
      </c>
      <c r="AB262" s="8549"/>
      <c r="AC262" s="8588"/>
      <c r="AD262" s="7902"/>
    </row>
    <row r="263" spans="1:132" x14ac:dyDescent="0.25">
      <c r="A263" s="8565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89"/>
      <c r="AD263" s="8591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92" t="s">
        <v>2000</v>
      </c>
      <c r="B266" s="8592"/>
      <c r="C266" s="8592"/>
      <c r="D266" s="8592"/>
      <c r="E266" s="8592"/>
      <c r="F266" s="8592"/>
      <c r="G266" s="8592"/>
      <c r="H266" s="8592"/>
      <c r="I266" s="8592"/>
      <c r="J266" s="8592"/>
      <c r="K266" s="8592"/>
      <c r="L266" s="8592"/>
      <c r="M266" s="8592"/>
      <c r="N266" s="8592"/>
      <c r="O266" s="8592"/>
      <c r="P266" s="8592"/>
      <c r="Q266" s="8592"/>
      <c r="R266" s="8592"/>
      <c r="S266" s="8592"/>
      <c r="T266" s="8592"/>
      <c r="U266" s="8592"/>
      <c r="V266" s="8592"/>
      <c r="W266" s="8592"/>
      <c r="X266" s="8592"/>
      <c r="Y266" s="8592"/>
      <c r="Z266" s="8592"/>
      <c r="AA266" s="8592"/>
      <c r="AB266" s="8592"/>
      <c r="AC266" s="8592"/>
      <c r="AD266" s="8592"/>
      <c r="AE266" s="8592"/>
      <c r="AF266" s="8592"/>
      <c r="AG266" s="8592"/>
      <c r="AH266" s="8592"/>
      <c r="AI266" s="8592"/>
      <c r="AJ266" s="8592"/>
      <c r="AK266" s="227"/>
      <c r="AL266" s="227"/>
    </row>
    <row r="267" spans="1:132" x14ac:dyDescent="0.25">
      <c r="A267" s="8563" t="s">
        <v>709</v>
      </c>
      <c r="B267" s="8584" t="s">
        <v>77</v>
      </c>
      <c r="C267" s="8585"/>
      <c r="D267" s="8586"/>
      <c r="E267" s="8566" t="s">
        <v>101</v>
      </c>
      <c r="F267" s="8566"/>
      <c r="G267" s="8566"/>
      <c r="H267" s="8566"/>
      <c r="I267" s="8566"/>
      <c r="J267" s="8566"/>
      <c r="K267" s="8566"/>
      <c r="L267" s="8566"/>
      <c r="M267" s="8566"/>
      <c r="N267" s="8566"/>
      <c r="O267" s="8566"/>
      <c r="P267" s="8566"/>
      <c r="Q267" s="8566"/>
      <c r="R267" s="8566"/>
      <c r="S267" s="8566"/>
      <c r="T267" s="8566"/>
      <c r="U267" s="8566"/>
      <c r="V267" s="8566"/>
      <c r="W267" s="8566"/>
      <c r="X267" s="8566"/>
      <c r="Y267" s="8566"/>
      <c r="Z267" s="8566"/>
      <c r="AA267" s="8566"/>
      <c r="AB267" s="8566"/>
      <c r="AC267" s="8566"/>
      <c r="AD267" s="8566"/>
      <c r="AE267" s="8566"/>
      <c r="AF267" s="8566"/>
      <c r="AG267" s="8566"/>
      <c r="AH267" s="8566"/>
      <c r="AI267" s="8566"/>
      <c r="AJ267" s="8567"/>
      <c r="AK267" s="8587" t="s">
        <v>36</v>
      </c>
      <c r="AL267" s="8590" t="s">
        <v>37</v>
      </c>
    </row>
    <row r="268" spans="1:132" ht="15" customHeight="1" x14ac:dyDescent="0.25">
      <c r="A268" s="8564"/>
      <c r="B268" s="7901"/>
      <c r="C268" s="7972"/>
      <c r="D268" s="7902"/>
      <c r="E268" s="8548" t="s">
        <v>479</v>
      </c>
      <c r="F268" s="8551"/>
      <c r="G268" s="8593" t="s">
        <v>2001</v>
      </c>
      <c r="H268" s="8594"/>
      <c r="I268" s="8593" t="s">
        <v>2002</v>
      </c>
      <c r="J268" s="8594"/>
      <c r="K268" s="8593" t="s">
        <v>308</v>
      </c>
      <c r="L268" s="8594"/>
      <c r="M268" s="8548" t="s">
        <v>44</v>
      </c>
      <c r="N268" s="8551"/>
      <c r="O268" s="8548" t="s">
        <v>45</v>
      </c>
      <c r="P268" s="8551"/>
      <c r="Q268" s="8548" t="s">
        <v>46</v>
      </c>
      <c r="R268" s="8551"/>
      <c r="S268" s="8548" t="s">
        <v>47</v>
      </c>
      <c r="T268" s="8551"/>
      <c r="U268" s="8548" t="s">
        <v>48</v>
      </c>
      <c r="V268" s="8551"/>
      <c r="W268" s="8548" t="s">
        <v>49</v>
      </c>
      <c r="X268" s="8551"/>
      <c r="Y268" s="8548" t="s">
        <v>50</v>
      </c>
      <c r="Z268" s="8551"/>
      <c r="AA268" s="8548" t="s">
        <v>51</v>
      </c>
      <c r="AB268" s="8551"/>
      <c r="AC268" s="8548" t="s">
        <v>1997</v>
      </c>
      <c r="AD268" s="8551"/>
      <c r="AE268" s="8548" t="s">
        <v>1625</v>
      </c>
      <c r="AF268" s="8551"/>
      <c r="AG268" s="8548" t="s">
        <v>313</v>
      </c>
      <c r="AH268" s="8551"/>
      <c r="AI268" s="8548" t="s">
        <v>749</v>
      </c>
      <c r="AJ268" s="8549"/>
      <c r="AK268" s="8588"/>
      <c r="AL268" s="7902"/>
    </row>
    <row r="269" spans="1:132" x14ac:dyDescent="0.25">
      <c r="A269" s="8565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89"/>
      <c r="AL269" s="8591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19" t="s">
        <v>2006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</row>
    <row r="8" spans="1:86" ht="18" customHeight="1" x14ac:dyDescent="0.25">
      <c r="A8" s="8613" t="s">
        <v>2007</v>
      </c>
      <c r="B8" s="8613"/>
      <c r="C8" s="8613"/>
      <c r="D8" s="8613"/>
      <c r="E8" s="8613"/>
      <c r="F8" s="8613"/>
      <c r="G8" s="8613"/>
      <c r="H8" s="8613"/>
      <c r="I8" s="8613"/>
      <c r="J8" s="8613"/>
      <c r="K8" s="8613"/>
      <c r="L8" s="3208"/>
      <c r="M8" s="3208"/>
    </row>
    <row r="9" spans="1:86" x14ac:dyDescent="0.25">
      <c r="A9" s="8601"/>
      <c r="B9" s="8563" t="s">
        <v>77</v>
      </c>
      <c r="C9" s="8580" t="s">
        <v>2008</v>
      </c>
      <c r="D9" s="8581"/>
      <c r="E9" s="8581"/>
      <c r="F9" s="8581"/>
      <c r="G9" s="8581"/>
      <c r="H9" s="8581"/>
      <c r="I9" s="8581"/>
      <c r="J9" s="8581"/>
      <c r="K9" s="8582"/>
      <c r="L9" s="8608" t="s">
        <v>36</v>
      </c>
      <c r="M9" s="8599" t="s">
        <v>37</v>
      </c>
    </row>
    <row r="10" spans="1:86" x14ac:dyDescent="0.25">
      <c r="A10" s="8602"/>
      <c r="B10" s="8565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9"/>
      <c r="M10" s="8600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596" t="s">
        <v>2018</v>
      </c>
      <c r="B20" s="8596"/>
      <c r="C20" s="8596"/>
      <c r="D20" s="8596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3" t="s">
        <v>2021</v>
      </c>
      <c r="B24" s="8603"/>
      <c r="C24" s="8603"/>
      <c r="D24" s="8603"/>
      <c r="E24" s="8603"/>
      <c r="F24" s="8603"/>
      <c r="G24" s="8603"/>
      <c r="H24" s="8603"/>
      <c r="I24" s="8603"/>
      <c r="J24" s="8603"/>
      <c r="K24" s="8603"/>
      <c r="CA24" s="227"/>
    </row>
    <row r="25" spans="1:86" x14ac:dyDescent="0.25">
      <c r="A25" s="8611"/>
      <c r="B25" s="8601" t="s">
        <v>77</v>
      </c>
      <c r="C25" s="8581" t="s">
        <v>2008</v>
      </c>
      <c r="D25" s="8581"/>
      <c r="E25" s="8581"/>
      <c r="F25" s="8581"/>
      <c r="G25" s="8581"/>
      <c r="H25" s="8581"/>
      <c r="I25" s="8581"/>
      <c r="J25" s="8581"/>
      <c r="K25" s="8582"/>
      <c r="L25" s="8586" t="s">
        <v>36</v>
      </c>
      <c r="M25" s="8601" t="s">
        <v>37</v>
      </c>
      <c r="CA25" s="227"/>
    </row>
    <row r="26" spans="1:86" x14ac:dyDescent="0.25">
      <c r="A26" s="8612"/>
      <c r="B26" s="8602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0"/>
      <c r="M26" s="8602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596" t="s">
        <v>2028</v>
      </c>
      <c r="B33" s="8596"/>
      <c r="C33" s="8596"/>
      <c r="D33" s="8596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3" t="s">
        <v>2031</v>
      </c>
      <c r="B37" s="8603"/>
      <c r="C37" s="8603"/>
      <c r="D37" s="8603"/>
      <c r="E37" s="8603"/>
      <c r="F37" s="8603"/>
      <c r="G37" s="8603"/>
      <c r="H37" s="8603"/>
      <c r="I37" s="8603"/>
      <c r="J37" s="8603"/>
      <c r="K37" s="8603"/>
      <c r="CA37" s="227"/>
      <c r="CB37" s="227"/>
    </row>
    <row r="38" spans="1:86" x14ac:dyDescent="0.25">
      <c r="A38" s="8604"/>
      <c r="B38" s="8606" t="s">
        <v>77</v>
      </c>
      <c r="C38" s="8580" t="s">
        <v>2008</v>
      </c>
      <c r="D38" s="8581"/>
      <c r="E38" s="8581"/>
      <c r="F38" s="8581"/>
      <c r="G38" s="8581"/>
      <c r="H38" s="8581"/>
      <c r="I38" s="8581"/>
      <c r="J38" s="8581"/>
      <c r="K38" s="8582"/>
      <c r="L38" s="8608" t="s">
        <v>36</v>
      </c>
      <c r="M38" s="8599" t="s">
        <v>37</v>
      </c>
      <c r="CA38" s="227"/>
    </row>
    <row r="39" spans="1:86" x14ac:dyDescent="0.25">
      <c r="A39" s="8605"/>
      <c r="B39" s="8607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9"/>
      <c r="M39" s="8600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595" t="s">
        <v>2040</v>
      </c>
      <c r="B48" s="8595"/>
      <c r="C48" s="8595"/>
      <c r="D48" s="8595"/>
      <c r="E48" s="8595"/>
      <c r="F48" s="8595"/>
      <c r="G48" s="8595"/>
      <c r="H48" s="8595"/>
      <c r="I48" s="8595"/>
      <c r="J48" s="8595"/>
      <c r="K48" s="8595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596" t="s">
        <v>2045</v>
      </c>
      <c r="B54" s="8596"/>
      <c r="C54" s="8596"/>
      <c r="D54" s="8596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3" t="s">
        <v>2049</v>
      </c>
      <c r="B60" s="8603"/>
      <c r="C60" s="8603"/>
      <c r="D60" s="8603"/>
      <c r="E60" s="8603"/>
      <c r="F60" s="8603"/>
      <c r="G60" s="8603"/>
      <c r="H60" s="8603"/>
      <c r="I60" s="8603"/>
      <c r="J60" s="8603"/>
      <c r="K60" s="8603"/>
      <c r="L60" s="5"/>
      <c r="M60" s="5"/>
      <c r="CA60" s="227"/>
    </row>
    <row r="61" spans="1:86" x14ac:dyDescent="0.25">
      <c r="A61" s="8601"/>
      <c r="B61" s="8563" t="s">
        <v>77</v>
      </c>
      <c r="C61" s="8581" t="s">
        <v>2008</v>
      </c>
      <c r="D61" s="8581"/>
      <c r="E61" s="8581"/>
      <c r="F61" s="8581"/>
      <c r="G61" s="8581"/>
      <c r="H61" s="8581"/>
      <c r="I61" s="8581"/>
      <c r="J61" s="8581"/>
      <c r="K61" s="8582"/>
      <c r="L61" s="8597" t="s">
        <v>36</v>
      </c>
      <c r="M61" s="8599" t="s">
        <v>37</v>
      </c>
      <c r="CA61" s="227"/>
    </row>
    <row r="62" spans="1:86" x14ac:dyDescent="0.25">
      <c r="A62" s="8602"/>
      <c r="B62" s="8565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598"/>
      <c r="M62" s="8600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596" t="s">
        <v>2061</v>
      </c>
      <c r="B74" s="8596"/>
      <c r="C74" s="8596"/>
      <c r="D74" s="8596"/>
      <c r="E74" s="8596"/>
      <c r="F74" s="8596"/>
      <c r="G74" s="8596"/>
      <c r="H74" s="8596"/>
      <c r="I74" s="8596"/>
      <c r="J74" s="8596"/>
      <c r="K74" s="8596"/>
      <c r="CA74" s="227"/>
    </row>
    <row r="75" spans="1:86" x14ac:dyDescent="0.25">
      <c r="A75" s="8601"/>
      <c r="B75" s="8563" t="s">
        <v>77</v>
      </c>
      <c r="C75" s="8581" t="s">
        <v>29</v>
      </c>
      <c r="D75" s="8581"/>
      <c r="E75" s="8581"/>
      <c r="F75" s="8581"/>
      <c r="G75" s="8581"/>
      <c r="H75" s="8581"/>
      <c r="I75" s="8581"/>
      <c r="J75" s="8581"/>
      <c r="K75" s="8582"/>
      <c r="L75" s="8597" t="s">
        <v>36</v>
      </c>
      <c r="M75" s="8599" t="s">
        <v>37</v>
      </c>
      <c r="CA75" s="227"/>
    </row>
    <row r="76" spans="1:86" x14ac:dyDescent="0.25">
      <c r="A76" s="8602"/>
      <c r="B76" s="8565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598"/>
      <c r="M76" s="8600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0</v>
      </c>
      <c r="C78" s="1452"/>
      <c r="D78" s="1452"/>
      <c r="E78" s="1452"/>
      <c r="F78" s="1452"/>
      <c r="G78" s="1452"/>
      <c r="H78" s="1452"/>
      <c r="I78" s="1452"/>
      <c r="J78" s="1452"/>
      <c r="K78" s="778"/>
      <c r="L78" s="22"/>
      <c r="M78" s="3227"/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/>
      <c r="D79" s="1452"/>
      <c r="E79" s="1452"/>
      <c r="F79" s="1452"/>
      <c r="G79" s="1452"/>
      <c r="H79" s="1452"/>
      <c r="I79" s="1452"/>
      <c r="J79" s="1452"/>
      <c r="K79" s="778"/>
      <c r="L79" s="22"/>
      <c r="M79" s="3227"/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595" t="s">
        <v>2069</v>
      </c>
      <c r="B89" s="8595"/>
      <c r="C89" s="8595"/>
      <c r="D89" s="8595"/>
      <c r="E89" s="8595"/>
      <c r="F89" s="8595"/>
      <c r="G89" s="8595"/>
      <c r="H89" s="8595"/>
      <c r="I89" s="8595"/>
      <c r="J89" s="8595"/>
      <c r="K89" s="8595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596" t="s">
        <v>2072</v>
      </c>
      <c r="B93" s="8596"/>
      <c r="C93" s="8596"/>
      <c r="D93" s="8596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614" t="s">
        <v>2075</v>
      </c>
      <c r="B97" s="8614"/>
      <c r="C97" s="8614"/>
      <c r="D97" s="8614"/>
      <c r="E97" s="8614"/>
      <c r="F97" s="8614"/>
      <c r="G97" s="8614"/>
      <c r="H97" s="8614"/>
      <c r="I97" s="8614"/>
      <c r="J97" s="8614"/>
      <c r="K97" s="8614"/>
      <c r="L97" s="8614"/>
      <c r="M97" s="8614"/>
      <c r="N97" s="8614"/>
      <c r="O97" s="8614"/>
      <c r="P97" s="8614"/>
      <c r="Q97" s="8614"/>
      <c r="R97" s="8614"/>
      <c r="S97" s="227"/>
      <c r="T97" s="227"/>
    </row>
    <row r="98" spans="1:86" x14ac:dyDescent="0.25">
      <c r="A98" s="8601" t="s">
        <v>709</v>
      </c>
      <c r="B98" s="8601" t="s">
        <v>77</v>
      </c>
      <c r="C98" s="8570" t="s">
        <v>2076</v>
      </c>
      <c r="D98" s="8570"/>
      <c r="E98" s="8570"/>
      <c r="F98" s="8570"/>
      <c r="G98" s="8570"/>
      <c r="H98" s="8570"/>
      <c r="I98" s="8570"/>
      <c r="J98" s="8570"/>
      <c r="K98" s="8570"/>
      <c r="L98" s="8568"/>
      <c r="M98" s="8608" t="s">
        <v>36</v>
      </c>
      <c r="N98" s="8599" t="s">
        <v>37</v>
      </c>
    </row>
    <row r="99" spans="1:86" ht="21" x14ac:dyDescent="0.25">
      <c r="A99" s="8602"/>
      <c r="B99" s="8602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9"/>
      <c r="N99" s="8600"/>
    </row>
    <row r="100" spans="1:86" x14ac:dyDescent="0.25">
      <c r="A100" s="3252" t="s">
        <v>2077</v>
      </c>
      <c r="B100" s="3253">
        <f>SUM(C100:L100)</f>
        <v>0</v>
      </c>
      <c r="C100" s="1935"/>
      <c r="D100" s="793"/>
      <c r="E100" s="793"/>
      <c r="F100" s="793"/>
      <c r="G100" s="793"/>
      <c r="H100" s="793"/>
      <c r="I100" s="793"/>
      <c r="J100" s="793"/>
      <c r="K100" s="793"/>
      <c r="L100" s="1297"/>
      <c r="M100" s="5215"/>
      <c r="N100" s="1964"/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83" t="s">
        <v>2084</v>
      </c>
      <c r="B106" s="8583"/>
      <c r="C106" s="8583"/>
      <c r="D106" s="8583"/>
      <c r="E106" s="8583"/>
      <c r="F106" s="8583"/>
      <c r="G106" s="8583"/>
      <c r="H106" s="8583"/>
      <c r="I106" s="8583"/>
      <c r="J106" s="8583"/>
      <c r="K106" s="8583"/>
      <c r="L106" s="8583"/>
      <c r="M106" s="8583"/>
      <c r="N106" s="8583"/>
      <c r="O106" s="8592"/>
      <c r="P106" s="8592"/>
      <c r="Q106" s="8592"/>
      <c r="R106" s="8592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601" t="s">
        <v>2085</v>
      </c>
      <c r="B107" s="8601" t="s">
        <v>77</v>
      </c>
      <c r="C107" s="8580" t="s">
        <v>29</v>
      </c>
      <c r="D107" s="8581"/>
      <c r="E107" s="8581"/>
      <c r="F107" s="8581"/>
      <c r="G107" s="8581"/>
      <c r="H107" s="8581"/>
      <c r="I107" s="8581"/>
      <c r="J107" s="8581"/>
      <c r="K107" s="8581"/>
      <c r="L107" s="8581"/>
      <c r="M107" s="8581"/>
      <c r="N107" s="8581"/>
      <c r="O107" s="8581"/>
      <c r="P107" s="8581"/>
      <c r="Q107" s="8581"/>
      <c r="R107" s="8582"/>
      <c r="S107" s="8608" t="s">
        <v>36</v>
      </c>
      <c r="T107" s="8599" t="s">
        <v>37</v>
      </c>
    </row>
    <row r="108" spans="1:86" ht="21" x14ac:dyDescent="0.25">
      <c r="A108" s="8602"/>
      <c r="B108" s="8602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9"/>
      <c r="T108" s="8600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92" t="s">
        <v>2100</v>
      </c>
      <c r="B114" s="8592"/>
      <c r="C114" s="8592"/>
      <c r="D114" s="8592"/>
      <c r="E114" s="8592"/>
      <c r="F114" s="8592"/>
      <c r="G114" s="8592"/>
      <c r="H114" s="8592"/>
      <c r="I114" s="8592"/>
      <c r="J114" s="8592"/>
      <c r="K114" s="8592"/>
      <c r="L114" s="8592"/>
      <c r="M114" s="8592"/>
      <c r="N114" s="8592"/>
      <c r="O114" s="8592"/>
      <c r="P114" s="8592"/>
      <c r="Q114" s="8592"/>
      <c r="R114" s="8592"/>
      <c r="S114" s="8592"/>
      <c r="T114" s="8592"/>
      <c r="U114" s="8592"/>
      <c r="V114" s="8592"/>
      <c r="W114" s="8592"/>
      <c r="X114" s="8592"/>
      <c r="Y114" s="8592"/>
      <c r="Z114" s="8592"/>
      <c r="AA114" s="8592"/>
      <c r="AB114" s="8592"/>
      <c r="AC114" s="8592"/>
      <c r="AD114" s="8592"/>
      <c r="AE114" s="8592"/>
      <c r="AF114" s="8592"/>
      <c r="AG114" s="8592"/>
      <c r="AH114" s="8592"/>
      <c r="AI114" s="8592"/>
      <c r="AJ114" s="8592"/>
    </row>
    <row r="115" spans="1:86" x14ac:dyDescent="0.25">
      <c r="A115" s="8563" t="s">
        <v>709</v>
      </c>
      <c r="B115" s="8584" t="s">
        <v>77</v>
      </c>
      <c r="C115" s="8585"/>
      <c r="D115" s="8586"/>
      <c r="E115" s="8580" t="s">
        <v>101</v>
      </c>
      <c r="F115" s="8581"/>
      <c r="G115" s="8581"/>
      <c r="H115" s="8581"/>
      <c r="I115" s="8581"/>
      <c r="J115" s="8581"/>
      <c r="K115" s="8581"/>
      <c r="L115" s="8581"/>
      <c r="M115" s="8581"/>
      <c r="N115" s="8581"/>
      <c r="O115" s="8581"/>
      <c r="P115" s="8581"/>
      <c r="Q115" s="8581"/>
      <c r="R115" s="8581"/>
      <c r="S115" s="8581"/>
      <c r="T115" s="8581"/>
      <c r="U115" s="8581"/>
      <c r="V115" s="8581"/>
      <c r="W115" s="8581"/>
      <c r="X115" s="8581"/>
      <c r="Y115" s="8581"/>
      <c r="Z115" s="8581"/>
      <c r="AA115" s="8581"/>
      <c r="AB115" s="8581"/>
      <c r="AC115" s="8581"/>
      <c r="AD115" s="8581"/>
      <c r="AE115" s="8581"/>
      <c r="AF115" s="8581"/>
      <c r="AG115" s="8581"/>
      <c r="AH115" s="8581"/>
      <c r="AI115" s="8581"/>
      <c r="AJ115" s="8615"/>
    </row>
    <row r="116" spans="1:86" x14ac:dyDescent="0.25">
      <c r="A116" s="8564"/>
      <c r="B116" s="8463" t="s">
        <v>394</v>
      </c>
      <c r="C116" s="8467" t="s">
        <v>58</v>
      </c>
      <c r="D116" s="8532" t="s">
        <v>59</v>
      </c>
      <c r="E116" s="8548" t="s">
        <v>479</v>
      </c>
      <c r="F116" s="8551"/>
      <c r="G116" s="8593" t="s">
        <v>2001</v>
      </c>
      <c r="H116" s="8594"/>
      <c r="I116" s="8593" t="s">
        <v>2002</v>
      </c>
      <c r="J116" s="8594"/>
      <c r="K116" s="8593" t="s">
        <v>308</v>
      </c>
      <c r="L116" s="8594"/>
      <c r="M116" s="8548" t="s">
        <v>44</v>
      </c>
      <c r="N116" s="8551"/>
      <c r="O116" s="8548" t="s">
        <v>45</v>
      </c>
      <c r="P116" s="8551"/>
      <c r="Q116" s="8548" t="s">
        <v>46</v>
      </c>
      <c r="R116" s="8551"/>
      <c r="S116" s="8548" t="s">
        <v>47</v>
      </c>
      <c r="T116" s="8551"/>
      <c r="U116" s="8548" t="s">
        <v>48</v>
      </c>
      <c r="V116" s="8551"/>
      <c r="W116" s="8548" t="s">
        <v>49</v>
      </c>
      <c r="X116" s="8551"/>
      <c r="Y116" s="8548" t="s">
        <v>50</v>
      </c>
      <c r="Z116" s="8551"/>
      <c r="AA116" s="8548" t="s">
        <v>51</v>
      </c>
      <c r="AB116" s="8551"/>
      <c r="AC116" s="8548" t="s">
        <v>1997</v>
      </c>
      <c r="AD116" s="8551"/>
      <c r="AE116" s="8548" t="s">
        <v>1625</v>
      </c>
      <c r="AF116" s="8551"/>
      <c r="AG116" s="8548" t="s">
        <v>313</v>
      </c>
      <c r="AH116" s="8551"/>
      <c r="AI116" s="8548" t="s">
        <v>749</v>
      </c>
      <c r="AJ116" s="8551"/>
    </row>
    <row r="117" spans="1:86" x14ac:dyDescent="0.25">
      <c r="A117" s="8565"/>
      <c r="B117" s="7227"/>
      <c r="C117" s="7233"/>
      <c r="D117" s="7196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0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91" zoomScale="80" zoomScaleNormal="80" workbookViewId="0">
      <selection activeCell="C114" sqref="C11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 ()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119" t="s">
        <v>2107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92" t="s">
        <v>2109</v>
      </c>
      <c r="B9" s="8592"/>
      <c r="C9" s="8592"/>
      <c r="D9" s="8592"/>
      <c r="E9" s="8592"/>
      <c r="F9" s="8592"/>
      <c r="G9" s="8592"/>
      <c r="H9" s="8592"/>
      <c r="I9" s="8592"/>
      <c r="J9" s="8592"/>
      <c r="K9" s="8592"/>
      <c r="L9" s="8592"/>
      <c r="M9" s="8592"/>
      <c r="N9" s="8592"/>
      <c r="O9" s="8592"/>
      <c r="P9" s="8592"/>
      <c r="Q9" s="8592"/>
      <c r="R9" s="8592"/>
      <c r="S9" s="8592"/>
      <c r="T9" s="8592"/>
      <c r="U9" s="8592"/>
      <c r="V9" s="8592"/>
      <c r="W9" s="8592"/>
      <c r="X9" s="8592"/>
      <c r="Y9" s="8592"/>
      <c r="Z9" s="8592"/>
      <c r="AA9" s="8592"/>
      <c r="AB9" s="8592"/>
      <c r="AC9" s="8592"/>
      <c r="AD9" s="8592"/>
      <c r="AE9" s="8592"/>
      <c r="AF9" s="8592"/>
      <c r="AG9" s="8592"/>
      <c r="AH9" s="8592"/>
      <c r="AI9" s="8592"/>
      <c r="AJ9" s="8592"/>
      <c r="AK9" s="8592"/>
      <c r="AL9" s="8592"/>
      <c r="AM9" s="8592"/>
    </row>
    <row r="10" spans="1:104" ht="18" customHeight="1" x14ac:dyDescent="0.25">
      <c r="A10" s="8287" t="s">
        <v>2110</v>
      </c>
      <c r="B10" s="8460" t="s">
        <v>27</v>
      </c>
      <c r="C10" s="8336" t="s">
        <v>307</v>
      </c>
      <c r="D10" s="8547"/>
      <c r="E10" s="8532"/>
      <c r="F10" s="8312" t="s">
        <v>101</v>
      </c>
      <c r="G10" s="8527"/>
      <c r="H10" s="8527"/>
      <c r="I10" s="8527"/>
      <c r="J10" s="8527"/>
      <c r="K10" s="8527"/>
      <c r="L10" s="8527"/>
      <c r="M10" s="8527"/>
      <c r="N10" s="8527"/>
      <c r="O10" s="8527"/>
      <c r="P10" s="8527"/>
      <c r="Q10" s="8527"/>
      <c r="R10" s="8527"/>
      <c r="S10" s="8527"/>
      <c r="T10" s="8527"/>
      <c r="U10" s="8527"/>
      <c r="V10" s="8527"/>
      <c r="W10" s="8527"/>
      <c r="X10" s="8527"/>
      <c r="Y10" s="8527"/>
      <c r="Z10" s="8527"/>
      <c r="AA10" s="8527"/>
      <c r="AB10" s="8527"/>
      <c r="AC10" s="8527"/>
      <c r="AD10" s="8527"/>
      <c r="AE10" s="8527"/>
      <c r="AF10" s="8527"/>
      <c r="AG10" s="8527"/>
      <c r="AH10" s="8527"/>
      <c r="AI10" s="8527"/>
      <c r="AJ10" s="8527"/>
      <c r="AK10" s="8527"/>
      <c r="AL10" s="8527"/>
      <c r="AM10" s="8619"/>
      <c r="AN10" s="8621" t="s">
        <v>2111</v>
      </c>
      <c r="AO10" s="8547" t="s">
        <v>462</v>
      </c>
      <c r="AP10" s="8532"/>
      <c r="AQ10" s="8484" t="s">
        <v>36</v>
      </c>
      <c r="AR10" s="8526" t="s">
        <v>37</v>
      </c>
      <c r="AS10" s="8336" t="s">
        <v>1955</v>
      </c>
      <c r="AT10" s="8484" t="s">
        <v>498</v>
      </c>
      <c r="AU10" s="8526" t="s">
        <v>35</v>
      </c>
    </row>
    <row r="11" spans="1:104" ht="18" customHeight="1" x14ac:dyDescent="0.25">
      <c r="A11" s="8287"/>
      <c r="B11" s="8461"/>
      <c r="C11" s="8366"/>
      <c r="D11" s="7195"/>
      <c r="E11" s="7196"/>
      <c r="F11" s="8622" t="s">
        <v>348</v>
      </c>
      <c r="G11" s="8622"/>
      <c r="H11" s="8524" t="s">
        <v>331</v>
      </c>
      <c r="I11" s="8525"/>
      <c r="J11" s="8524" t="s">
        <v>94</v>
      </c>
      <c r="K11" s="8525"/>
      <c r="L11" s="8524" t="s">
        <v>2112</v>
      </c>
      <c r="M11" s="8525"/>
      <c r="N11" s="8524" t="s">
        <v>310</v>
      </c>
      <c r="O11" s="8525"/>
      <c r="P11" s="8524" t="s">
        <v>987</v>
      </c>
      <c r="Q11" s="8525"/>
      <c r="R11" s="8524" t="s">
        <v>640</v>
      </c>
      <c r="S11" s="8525"/>
      <c r="T11" s="8524" t="s">
        <v>2113</v>
      </c>
      <c r="U11" s="8525"/>
      <c r="V11" s="8524" t="s">
        <v>641</v>
      </c>
      <c r="W11" s="8525"/>
      <c r="X11" s="8524" t="s">
        <v>2114</v>
      </c>
      <c r="Y11" s="8525"/>
      <c r="Z11" s="8524" t="s">
        <v>2115</v>
      </c>
      <c r="AA11" s="8525"/>
      <c r="AB11" s="8524" t="s">
        <v>1997</v>
      </c>
      <c r="AC11" s="8525"/>
      <c r="AD11" s="8524" t="s">
        <v>1625</v>
      </c>
      <c r="AE11" s="8525"/>
      <c r="AF11" s="8524" t="s">
        <v>313</v>
      </c>
      <c r="AG11" s="8525"/>
      <c r="AH11" s="8524" t="s">
        <v>2116</v>
      </c>
      <c r="AI11" s="8525"/>
      <c r="AJ11" s="8524" t="s">
        <v>2117</v>
      </c>
      <c r="AK11" s="8525"/>
      <c r="AL11" s="8515" t="s">
        <v>57</v>
      </c>
      <c r="AM11" s="8517"/>
      <c r="AN11" s="8529"/>
      <c r="AO11" s="7195"/>
      <c r="AP11" s="7196"/>
      <c r="AQ11" s="7821"/>
      <c r="AR11" s="7794"/>
      <c r="AS11" s="7816"/>
      <c r="AT11" s="7821"/>
      <c r="AU11" s="7794"/>
    </row>
    <row r="12" spans="1:104" ht="35.25" customHeight="1" x14ac:dyDescent="0.25">
      <c r="A12" s="8287"/>
      <c r="B12" s="8462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30"/>
      <c r="AO12" s="2676" t="s">
        <v>467</v>
      </c>
      <c r="AP12" s="3085" t="s">
        <v>1596</v>
      </c>
      <c r="AQ12" s="7946"/>
      <c r="AR12" s="7795"/>
      <c r="AS12" s="8366"/>
      <c r="AT12" s="7946"/>
      <c r="AU12" s="7795"/>
    </row>
    <row r="13" spans="1:104" x14ac:dyDescent="0.25">
      <c r="A13" s="8368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868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868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868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868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868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868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868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868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868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9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8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868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868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868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868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868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868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868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868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868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9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8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868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868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/>
      <c r="AU37" s="4008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868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868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868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868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/>
      <c r="AU41" s="4008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868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868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868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9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8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868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868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868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868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868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868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868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868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868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9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8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868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868"/>
      <c r="B59" s="3279" t="s">
        <v>65</v>
      </c>
      <c r="C59" s="3103">
        <f t="shared" si="0"/>
        <v>0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0</v>
      </c>
      <c r="F59" s="1459"/>
      <c r="G59" s="3288"/>
      <c r="H59" s="1459"/>
      <c r="I59" s="3288"/>
      <c r="J59" s="3108"/>
      <c r="K59" s="3101"/>
      <c r="L59" s="3108"/>
      <c r="M59" s="3101"/>
      <c r="N59" s="3108"/>
      <c r="O59" s="3101"/>
      <c r="P59" s="3108"/>
      <c r="Q59" s="3101"/>
      <c r="R59" s="3108"/>
      <c r="S59" s="3101"/>
      <c r="T59" s="3108"/>
      <c r="U59" s="3101"/>
      <c r="V59" s="3108"/>
      <c r="W59" s="3101"/>
      <c r="X59" s="3108"/>
      <c r="Y59" s="3101"/>
      <c r="Z59" s="3108"/>
      <c r="AA59" s="3101"/>
      <c r="AB59" s="3108"/>
      <c r="AC59" s="3101"/>
      <c r="AD59" s="3108"/>
      <c r="AE59" s="3101"/>
      <c r="AF59" s="3108"/>
      <c r="AG59" s="3101"/>
      <c r="AH59" s="3108"/>
      <c r="AI59" s="3101"/>
      <c r="AJ59" s="3108"/>
      <c r="AK59" s="3101"/>
      <c r="AL59" s="3281"/>
      <c r="AM59" s="880"/>
      <c r="AN59" s="3282"/>
      <c r="AO59" s="3100"/>
      <c r="AP59" s="1125"/>
      <c r="AQ59" s="3720"/>
      <c r="AR59" s="4008"/>
      <c r="AS59" s="3281"/>
      <c r="AT59" s="3720"/>
      <c r="AU59" s="4008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868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868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9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8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868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868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9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8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868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868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868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868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868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9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8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868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868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868"/>
      <c r="B77" s="3178" t="s">
        <v>2134</v>
      </c>
      <c r="C77" s="3103">
        <f>SUM(D77+E77)</f>
        <v>0</v>
      </c>
      <c r="D77" s="1460"/>
      <c r="E77" s="400">
        <f>SUM(K77+M77+O77+Q77+S77+U77+W77+Y77+AA77+AC77)</f>
        <v>0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/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/>
      <c r="AO77" s="1200"/>
      <c r="AP77" s="1148"/>
      <c r="AQ77" s="1301"/>
      <c r="AR77" s="1418"/>
      <c r="AS77" s="1301"/>
      <c r="AT77" s="1301"/>
      <c r="AU77" s="1418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9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868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868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868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868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868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868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868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868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868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868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9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92" t="s">
        <v>2136</v>
      </c>
      <c r="B90" s="8592"/>
      <c r="C90" s="8592"/>
      <c r="D90" s="8592"/>
      <c r="E90" s="8592"/>
      <c r="F90" s="8592"/>
      <c r="G90" s="8592"/>
      <c r="H90" s="8592"/>
      <c r="I90" s="8592"/>
      <c r="J90" s="8592"/>
      <c r="K90" s="8592"/>
      <c r="L90" s="8592"/>
      <c r="M90" s="8592"/>
      <c r="N90" s="8592"/>
      <c r="O90" s="8592"/>
      <c r="P90" s="8592"/>
      <c r="Q90" s="8592"/>
      <c r="R90" s="8592"/>
      <c r="S90" s="8592"/>
      <c r="T90" s="8592"/>
      <c r="U90" s="8592"/>
      <c r="V90" s="8592"/>
      <c r="W90" s="8592"/>
      <c r="X90" s="8592"/>
      <c r="Y90" s="8592"/>
      <c r="Z90" s="8592"/>
      <c r="AA90" s="8592"/>
      <c r="AB90" s="8592"/>
      <c r="AC90" s="8592"/>
      <c r="AD90" s="8592"/>
      <c r="AE90" s="8592"/>
      <c r="AF90" s="8592"/>
      <c r="AG90" s="8592"/>
      <c r="AH90" s="8592"/>
      <c r="AI90" s="8592"/>
      <c r="AJ90" s="8592"/>
      <c r="AK90" s="8592"/>
      <c r="AL90" s="8592"/>
      <c r="AM90" s="8592"/>
    </row>
    <row r="91" spans="1:95" ht="18" customHeight="1" x14ac:dyDescent="0.25">
      <c r="A91" s="8403" t="s">
        <v>2137</v>
      </c>
      <c r="B91" s="8460" t="s">
        <v>2138</v>
      </c>
      <c r="C91" s="8336" t="s">
        <v>307</v>
      </c>
      <c r="D91" s="8547"/>
      <c r="E91" s="8532"/>
      <c r="F91" s="8515" t="s">
        <v>101</v>
      </c>
      <c r="G91" s="8331"/>
      <c r="H91" s="8331"/>
      <c r="I91" s="8331"/>
      <c r="J91" s="8331"/>
      <c r="K91" s="8331"/>
      <c r="L91" s="8331"/>
      <c r="M91" s="8331"/>
      <c r="N91" s="8331"/>
      <c r="O91" s="8331"/>
      <c r="P91" s="8331"/>
      <c r="Q91" s="8331"/>
      <c r="R91" s="8331"/>
      <c r="S91" s="8331"/>
      <c r="T91" s="8331"/>
      <c r="U91" s="8331"/>
      <c r="V91" s="8331"/>
      <c r="W91" s="8331"/>
      <c r="X91" s="8331"/>
      <c r="Y91" s="8331"/>
      <c r="Z91" s="8331"/>
      <c r="AA91" s="8331"/>
      <c r="AB91" s="8331"/>
      <c r="AC91" s="8331"/>
      <c r="AD91" s="8331"/>
      <c r="AE91" s="8331"/>
      <c r="AF91" s="8331"/>
      <c r="AG91" s="8331"/>
      <c r="AH91" s="8331"/>
      <c r="AI91" s="8331"/>
      <c r="AJ91" s="8331"/>
      <c r="AK91" s="8331"/>
      <c r="AL91" s="8331"/>
      <c r="AM91" s="8517"/>
      <c r="AN91" s="8547" t="s">
        <v>462</v>
      </c>
      <c r="AO91" s="8532"/>
      <c r="AP91" s="8484" t="s">
        <v>36</v>
      </c>
      <c r="AQ91" s="8526" t="s">
        <v>37</v>
      </c>
      <c r="AR91" s="8526" t="s">
        <v>498</v>
      </c>
      <c r="AS91" s="8532" t="s">
        <v>35</v>
      </c>
    </row>
    <row r="92" spans="1:95" ht="18" customHeight="1" x14ac:dyDescent="0.25">
      <c r="A92" s="7794"/>
      <c r="B92" s="8461"/>
      <c r="C92" s="8366"/>
      <c r="D92" s="7195"/>
      <c r="E92" s="7196"/>
      <c r="F92" s="8524" t="s">
        <v>348</v>
      </c>
      <c r="G92" s="8525"/>
      <c r="H92" s="8524" t="s">
        <v>331</v>
      </c>
      <c r="I92" s="8525"/>
      <c r="J92" s="8524" t="s">
        <v>94</v>
      </c>
      <c r="K92" s="8525"/>
      <c r="L92" s="8524" t="s">
        <v>2112</v>
      </c>
      <c r="M92" s="8525"/>
      <c r="N92" s="8524" t="s">
        <v>310</v>
      </c>
      <c r="O92" s="8525"/>
      <c r="P92" s="8524" t="s">
        <v>987</v>
      </c>
      <c r="Q92" s="8525"/>
      <c r="R92" s="8524" t="s">
        <v>640</v>
      </c>
      <c r="S92" s="8525"/>
      <c r="T92" s="8524" t="s">
        <v>2113</v>
      </c>
      <c r="U92" s="8525"/>
      <c r="V92" s="8524" t="s">
        <v>641</v>
      </c>
      <c r="W92" s="8525"/>
      <c r="X92" s="8524" t="s">
        <v>2114</v>
      </c>
      <c r="Y92" s="8525"/>
      <c r="Z92" s="8524" t="s">
        <v>2115</v>
      </c>
      <c r="AA92" s="8525"/>
      <c r="AB92" s="8524" t="s">
        <v>1997</v>
      </c>
      <c r="AC92" s="8525"/>
      <c r="AD92" s="8524" t="s">
        <v>1625</v>
      </c>
      <c r="AE92" s="8525"/>
      <c r="AF92" s="8524" t="s">
        <v>313</v>
      </c>
      <c r="AG92" s="8525"/>
      <c r="AH92" s="8524" t="s">
        <v>2116</v>
      </c>
      <c r="AI92" s="8525"/>
      <c r="AJ92" s="8524" t="s">
        <v>2117</v>
      </c>
      <c r="AK92" s="8525"/>
      <c r="AL92" s="8515" t="s">
        <v>57</v>
      </c>
      <c r="AM92" s="8517"/>
      <c r="AN92" s="7195"/>
      <c r="AO92" s="7196"/>
      <c r="AP92" s="7821"/>
      <c r="AQ92" s="7794"/>
      <c r="AR92" s="7794"/>
      <c r="AS92" s="7158"/>
    </row>
    <row r="93" spans="1:95" ht="54" customHeight="1" x14ac:dyDescent="0.25">
      <c r="A93" s="7379"/>
      <c r="B93" s="8462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946"/>
      <c r="AQ93" s="7795"/>
      <c r="AR93" s="7795"/>
      <c r="AS93" s="7196"/>
    </row>
    <row r="94" spans="1:95" ht="21" x14ac:dyDescent="0.25">
      <c r="A94" s="8368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868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868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868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868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9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8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868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868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868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868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9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83" t="s">
        <v>2147</v>
      </c>
      <c r="B106" s="8583"/>
      <c r="C106" s="8583"/>
      <c r="D106" s="8583"/>
    </row>
    <row r="107" spans="1:93" x14ac:dyDescent="0.25">
      <c r="A107" s="8368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868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868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868"/>
      <c r="B110" s="3077" t="s">
        <v>2152</v>
      </c>
      <c r="C110" s="3172">
        <v>301</v>
      </c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868"/>
      <c r="B111" s="3077" t="s">
        <v>2153</v>
      </c>
      <c r="C111" s="3172"/>
      <c r="D111" s="3318"/>
    </row>
    <row r="112" spans="1:93" x14ac:dyDescent="0.25">
      <c r="A112" s="7868"/>
      <c r="B112" s="3120" t="s">
        <v>2154</v>
      </c>
      <c r="C112" s="1125">
        <v>88</v>
      </c>
      <c r="D112" s="3318"/>
    </row>
    <row r="113" spans="1:111" ht="21" x14ac:dyDescent="0.25">
      <c r="A113" s="7868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868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868"/>
      <c r="B115" s="3120" t="s">
        <v>2157</v>
      </c>
      <c r="C115" s="3172"/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868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9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16" t="s">
        <v>2160</v>
      </c>
      <c r="B118" s="8616"/>
      <c r="C118" s="8616"/>
      <c r="D118" s="8616"/>
      <c r="E118" s="8616"/>
      <c r="F118" s="8616"/>
      <c r="G118" s="8616"/>
      <c r="H118" s="8616"/>
      <c r="I118" s="8616"/>
      <c r="J118" s="8616"/>
      <c r="K118" s="8616"/>
      <c r="L118" s="8616"/>
      <c r="M118" s="8616"/>
      <c r="N118" s="8616"/>
      <c r="O118" s="8616"/>
      <c r="P118" s="8616"/>
      <c r="Q118" s="8616"/>
      <c r="R118" s="8616"/>
      <c r="S118" s="8616"/>
      <c r="T118" s="8616"/>
      <c r="U118" s="8616"/>
      <c r="V118" s="8616"/>
      <c r="W118" s="8616"/>
      <c r="X118" s="8616"/>
      <c r="Y118" s="8616"/>
      <c r="Z118" s="8616"/>
      <c r="AA118" s="8616"/>
      <c r="AB118" s="8616"/>
      <c r="AC118" s="8616"/>
      <c r="AD118" s="8616"/>
      <c r="AE118" s="8616"/>
      <c r="AF118" s="8616"/>
      <c r="AG118" s="8616"/>
      <c r="AH118" s="8616"/>
      <c r="AI118" s="8616"/>
      <c r="AJ118" s="8616"/>
      <c r="AK118" s="8616"/>
    </row>
    <row r="119" spans="1:111" ht="15" customHeight="1" x14ac:dyDescent="0.25">
      <c r="A119" s="8336" t="s">
        <v>220</v>
      </c>
      <c r="B119" s="8532"/>
      <c r="C119" s="8336" t="s">
        <v>77</v>
      </c>
      <c r="D119" s="8547"/>
      <c r="E119" s="8532"/>
      <c r="F119" s="8617" t="s">
        <v>101</v>
      </c>
      <c r="G119" s="8450"/>
      <c r="H119" s="8450"/>
      <c r="I119" s="8450"/>
      <c r="J119" s="8450"/>
      <c r="K119" s="8450"/>
      <c r="L119" s="8450"/>
      <c r="M119" s="8450"/>
      <c r="N119" s="8450"/>
      <c r="O119" s="8450"/>
      <c r="P119" s="8450"/>
      <c r="Q119" s="8450"/>
      <c r="R119" s="8450"/>
      <c r="S119" s="8450"/>
      <c r="T119" s="8450"/>
      <c r="U119" s="8450"/>
      <c r="V119" s="8450"/>
      <c r="W119" s="8450"/>
      <c r="X119" s="8450"/>
      <c r="Y119" s="8450"/>
      <c r="Z119" s="8450"/>
      <c r="AA119" s="8450"/>
      <c r="AB119" s="8450"/>
      <c r="AC119" s="8450"/>
      <c r="AD119" s="8450"/>
      <c r="AE119" s="8450"/>
      <c r="AF119" s="8450"/>
      <c r="AG119" s="8450"/>
      <c r="AH119" s="8450"/>
      <c r="AI119" s="8450"/>
      <c r="AJ119" s="8618" t="s">
        <v>2161</v>
      </c>
      <c r="AK119" s="8619"/>
      <c r="AL119" s="8621" t="s">
        <v>33</v>
      </c>
    </row>
    <row r="120" spans="1:111" x14ac:dyDescent="0.25">
      <c r="A120" s="7816"/>
      <c r="B120" s="7158"/>
      <c r="C120" s="8366"/>
      <c r="D120" s="7195"/>
      <c r="E120" s="7196"/>
      <c r="F120" s="8524" t="s">
        <v>94</v>
      </c>
      <c r="G120" s="8525"/>
      <c r="H120" s="8524" t="s">
        <v>309</v>
      </c>
      <c r="I120" s="8525"/>
      <c r="J120" s="8524" t="s">
        <v>310</v>
      </c>
      <c r="K120" s="8525"/>
      <c r="L120" s="8524" t="s">
        <v>987</v>
      </c>
      <c r="M120" s="8525"/>
      <c r="N120" s="8524" t="s">
        <v>640</v>
      </c>
      <c r="O120" s="8525"/>
      <c r="P120" s="8524" t="s">
        <v>2113</v>
      </c>
      <c r="Q120" s="8525"/>
      <c r="R120" s="8524" t="s">
        <v>641</v>
      </c>
      <c r="S120" s="8525"/>
      <c r="T120" s="8524" t="s">
        <v>2114</v>
      </c>
      <c r="U120" s="8525"/>
      <c r="V120" s="8524" t="s">
        <v>2115</v>
      </c>
      <c r="W120" s="8525"/>
      <c r="X120" s="8524" t="s">
        <v>1997</v>
      </c>
      <c r="Y120" s="8525"/>
      <c r="Z120" s="8524" t="s">
        <v>1625</v>
      </c>
      <c r="AA120" s="8525"/>
      <c r="AB120" s="8524" t="s">
        <v>313</v>
      </c>
      <c r="AC120" s="8525"/>
      <c r="AD120" s="8524" t="s">
        <v>2116</v>
      </c>
      <c r="AE120" s="8525"/>
      <c r="AF120" s="8524" t="s">
        <v>2117</v>
      </c>
      <c r="AG120" s="8525"/>
      <c r="AH120" s="8515" t="s">
        <v>57</v>
      </c>
      <c r="AI120" s="8331"/>
      <c r="AJ120" s="8620"/>
      <c r="AK120" s="8122"/>
      <c r="AL120" s="8529"/>
    </row>
    <row r="121" spans="1:111" x14ac:dyDescent="0.25">
      <c r="A121" s="8366"/>
      <c r="B121" s="7196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30"/>
    </row>
    <row r="122" spans="1:111" x14ac:dyDescent="0.25">
      <c r="A122" s="8368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868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9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24" t="s">
        <v>2166</v>
      </c>
      <c r="B125" s="8624"/>
      <c r="C125" s="8624"/>
      <c r="D125" s="8624"/>
      <c r="E125" s="8624"/>
      <c r="F125" s="8624"/>
      <c r="G125" s="8624"/>
      <c r="H125" s="8624"/>
      <c r="I125" s="8624"/>
      <c r="J125" s="8624"/>
    </row>
    <row r="126" spans="1:111" ht="18" customHeight="1" x14ac:dyDescent="0.25">
      <c r="A126" s="8592" t="s">
        <v>2167</v>
      </c>
      <c r="B126" s="8592"/>
      <c r="C126" s="8592"/>
      <c r="D126" s="8616"/>
      <c r="E126" s="8616"/>
      <c r="F126" s="8616"/>
      <c r="G126" s="8616"/>
      <c r="H126" s="8616"/>
      <c r="I126" s="8616"/>
      <c r="J126" s="8616"/>
    </row>
    <row r="127" spans="1:111" ht="15" customHeight="1" x14ac:dyDescent="0.25">
      <c r="A127" s="8622" t="s">
        <v>1108</v>
      </c>
      <c r="B127" s="8622" t="s">
        <v>2168</v>
      </c>
      <c r="C127" s="8524" t="s">
        <v>1655</v>
      </c>
      <c r="D127" s="8524" t="s">
        <v>2169</v>
      </c>
      <c r="E127" s="8289"/>
      <c r="F127" s="8289"/>
      <c r="G127" s="8289"/>
      <c r="H127" s="8289"/>
      <c r="I127" s="8289"/>
      <c r="J127" s="8289"/>
      <c r="K127" s="8289"/>
      <c r="L127" s="8289"/>
      <c r="M127" s="8519"/>
      <c r="N127" s="8625" t="s">
        <v>2170</v>
      </c>
      <c r="O127" s="8532" t="s">
        <v>2171</v>
      </c>
    </row>
    <row r="128" spans="1:111" ht="50.1" customHeight="1" x14ac:dyDescent="0.25">
      <c r="A128" s="8622"/>
      <c r="B128" s="8622"/>
      <c r="C128" s="8622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6"/>
      <c r="O128" s="7196"/>
    </row>
    <row r="129" spans="1:88" x14ac:dyDescent="0.25">
      <c r="A129" s="8368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868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868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868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9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8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868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868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868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9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8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868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868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868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9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8" t="s">
        <v>2189</v>
      </c>
      <c r="B144" s="3127" t="s">
        <v>2182</v>
      </c>
      <c r="C144" s="3324">
        <f t="shared" si="69"/>
        <v>0</v>
      </c>
      <c r="D144" s="3128"/>
      <c r="E144" s="841"/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868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868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868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9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83" t="s">
        <v>2190</v>
      </c>
      <c r="B149" s="8583"/>
      <c r="C149" s="8583"/>
      <c r="D149" s="8583"/>
      <c r="E149" s="8583"/>
      <c r="F149" s="8583"/>
      <c r="G149" s="8583"/>
      <c r="H149" s="858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83" t="s">
        <v>2200</v>
      </c>
      <c r="B156" s="8583"/>
      <c r="C156" s="8583"/>
      <c r="D156" s="8583"/>
      <c r="E156" s="8583"/>
      <c r="F156" s="8583"/>
      <c r="G156" s="8583"/>
      <c r="H156" s="858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24" t="s">
        <v>2218</v>
      </c>
      <c r="B171" s="8624"/>
      <c r="C171" s="8624"/>
      <c r="D171" s="8624"/>
      <c r="E171" s="8624"/>
      <c r="F171" s="8624"/>
      <c r="G171" s="8624"/>
      <c r="H171" s="8624"/>
      <c r="I171" s="8624"/>
      <c r="J171" s="8624"/>
    </row>
    <row r="172" spans="1:38" ht="15" customHeight="1" x14ac:dyDescent="0.25">
      <c r="A172" s="8532" t="s">
        <v>1108</v>
      </c>
      <c r="B172" s="8336" t="s">
        <v>77</v>
      </c>
      <c r="C172" s="8547"/>
      <c r="D172" s="8532"/>
      <c r="E172" s="8617" t="s">
        <v>101</v>
      </c>
      <c r="F172" s="8450"/>
      <c r="G172" s="8450"/>
      <c r="H172" s="8450"/>
      <c r="I172" s="8450"/>
      <c r="J172" s="8450"/>
      <c r="K172" s="8450"/>
      <c r="L172" s="8450"/>
      <c r="M172" s="8450"/>
      <c r="N172" s="8450"/>
      <c r="O172" s="8450"/>
      <c r="P172" s="8450"/>
      <c r="Q172" s="8450"/>
      <c r="R172" s="8450"/>
      <c r="S172" s="8450"/>
      <c r="T172" s="8450"/>
      <c r="U172" s="8450"/>
      <c r="V172" s="8450"/>
      <c r="W172" s="8450"/>
      <c r="X172" s="8450"/>
      <c r="Y172" s="8450"/>
      <c r="Z172" s="8450"/>
      <c r="AA172" s="8450"/>
      <c r="AB172" s="8450"/>
      <c r="AC172" s="8450"/>
      <c r="AD172" s="8450"/>
      <c r="AE172" s="8450"/>
      <c r="AF172" s="8450"/>
      <c r="AG172" s="8450"/>
      <c r="AH172" s="8450"/>
      <c r="AI172" s="8450"/>
      <c r="AJ172" s="8450"/>
      <c r="AK172" s="8450"/>
      <c r="AL172" s="8627"/>
    </row>
    <row r="173" spans="1:38" ht="15" customHeight="1" x14ac:dyDescent="0.25">
      <c r="A173" s="7158"/>
      <c r="B173" s="8366"/>
      <c r="C173" s="7195"/>
      <c r="D173" s="7196"/>
      <c r="E173" s="8622" t="s">
        <v>348</v>
      </c>
      <c r="F173" s="8622"/>
      <c r="G173" s="8524" t="s">
        <v>331</v>
      </c>
      <c r="H173" s="8525"/>
      <c r="I173" s="8524" t="s">
        <v>94</v>
      </c>
      <c r="J173" s="8525"/>
      <c r="K173" s="8524" t="s">
        <v>2112</v>
      </c>
      <c r="L173" s="8525"/>
      <c r="M173" s="8524" t="s">
        <v>310</v>
      </c>
      <c r="N173" s="8525"/>
      <c r="O173" s="8524" t="s">
        <v>987</v>
      </c>
      <c r="P173" s="8525"/>
      <c r="Q173" s="8524" t="s">
        <v>640</v>
      </c>
      <c r="R173" s="8525"/>
      <c r="S173" s="8524" t="s">
        <v>2113</v>
      </c>
      <c r="T173" s="8525"/>
      <c r="U173" s="8524" t="s">
        <v>641</v>
      </c>
      <c r="V173" s="8525"/>
      <c r="W173" s="8524" t="s">
        <v>2114</v>
      </c>
      <c r="X173" s="8525"/>
      <c r="Y173" s="8524" t="s">
        <v>2115</v>
      </c>
      <c r="Z173" s="8525"/>
      <c r="AA173" s="8524" t="s">
        <v>1997</v>
      </c>
      <c r="AB173" s="8525"/>
      <c r="AC173" s="8524" t="s">
        <v>1625</v>
      </c>
      <c r="AD173" s="8525"/>
      <c r="AE173" s="8524" t="s">
        <v>313</v>
      </c>
      <c r="AF173" s="8525"/>
      <c r="AG173" s="8524" t="s">
        <v>2116</v>
      </c>
      <c r="AH173" s="8525"/>
      <c r="AI173" s="8524" t="s">
        <v>2117</v>
      </c>
      <c r="AJ173" s="8525"/>
      <c r="AK173" s="8515" t="s">
        <v>57</v>
      </c>
      <c r="AL173" s="8533"/>
    </row>
    <row r="174" spans="1:38" ht="15" customHeight="1" x14ac:dyDescent="0.25">
      <c r="A174" s="7196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389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 ()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119" t="s">
        <v>2230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</row>
    <row r="8" spans="1:99" ht="18" customHeight="1" x14ac:dyDescent="0.25">
      <c r="A8" s="8592" t="s">
        <v>2231</v>
      </c>
      <c r="B8" s="8592"/>
      <c r="C8" s="8592"/>
      <c r="D8" s="8592"/>
      <c r="E8" s="8592"/>
      <c r="F8" s="8592"/>
      <c r="G8" s="8592"/>
      <c r="H8" s="8592"/>
      <c r="I8" s="8592"/>
      <c r="J8" s="8592"/>
      <c r="K8" s="8592"/>
    </row>
    <row r="9" spans="1:99" ht="24" customHeight="1" x14ac:dyDescent="0.25">
      <c r="A9" s="8460" t="s">
        <v>2232</v>
      </c>
      <c r="B9" s="8515" t="s">
        <v>2233</v>
      </c>
      <c r="C9" s="8331"/>
      <c r="D9" s="8331"/>
      <c r="E9" s="8524" t="s">
        <v>2234</v>
      </c>
      <c r="F9" s="8525"/>
      <c r="G9" s="8532" t="s">
        <v>2235</v>
      </c>
      <c r="H9" s="8515" t="s">
        <v>2236</v>
      </c>
      <c r="I9" s="8517"/>
      <c r="J9" s="8331" t="s">
        <v>462</v>
      </c>
      <c r="K9" s="8533"/>
      <c r="L9" s="8463" t="s">
        <v>1397</v>
      </c>
      <c r="M9" s="8628" t="s">
        <v>2237</v>
      </c>
      <c r="N9" s="8526" t="s">
        <v>36</v>
      </c>
      <c r="O9" s="8629" t="s">
        <v>37</v>
      </c>
      <c r="P9" s="8631" t="s">
        <v>2238</v>
      </c>
      <c r="Q9" s="8524" t="s">
        <v>2239</v>
      </c>
      <c r="R9" s="8525"/>
      <c r="S9" s="116"/>
    </row>
    <row r="10" spans="1:99" ht="35.1" customHeight="1" x14ac:dyDescent="0.25">
      <c r="A10" s="8461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158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227"/>
      <c r="M10" s="8342"/>
      <c r="N10" s="7795"/>
      <c r="O10" s="8630"/>
      <c r="P10" s="8632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16" t="s">
        <v>2294</v>
      </c>
      <c r="B58" s="8616"/>
      <c r="C58" s="8616"/>
      <c r="D58" s="8616"/>
      <c r="E58" s="8616"/>
      <c r="F58" s="8616"/>
      <c r="G58" s="8616"/>
      <c r="H58" s="8616"/>
      <c r="I58" s="8616"/>
      <c r="J58" s="8616"/>
      <c r="K58" s="8616"/>
      <c r="L58" s="8616"/>
      <c r="M58" s="8616"/>
      <c r="N58" s="8616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03" t="s">
        <v>2296</v>
      </c>
      <c r="B60" s="8403" t="s">
        <v>77</v>
      </c>
      <c r="C60" s="8524" t="s">
        <v>2297</v>
      </c>
      <c r="D60" s="8289"/>
      <c r="E60" s="8289"/>
      <c r="F60" s="8289"/>
      <c r="G60" s="8289"/>
      <c r="H60" s="8289"/>
      <c r="I60" s="8289"/>
      <c r="J60" s="8289"/>
      <c r="K60" s="8289"/>
      <c r="L60" s="8519"/>
      <c r="M60" s="8532" t="s">
        <v>2298</v>
      </c>
      <c r="N60" s="8524" t="s">
        <v>2299</v>
      </c>
      <c r="O60" s="8289"/>
      <c r="P60" s="8289"/>
      <c r="Q60" s="8289"/>
      <c r="R60" s="8289"/>
      <c r="S60" s="8289"/>
      <c r="T60" s="8289"/>
      <c r="U60" s="8289"/>
      <c r="V60" s="8289"/>
      <c r="W60" s="8289"/>
      <c r="X60" s="407"/>
    </row>
    <row r="61" spans="1:99" ht="42" x14ac:dyDescent="0.25">
      <c r="A61" s="7379"/>
      <c r="B61" s="737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196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/>
      <c r="D62" s="841"/>
      <c r="E62" s="841"/>
      <c r="F62" s="841"/>
      <c r="G62" s="3158"/>
      <c r="H62" s="841"/>
      <c r="I62" s="841"/>
      <c r="J62" s="3158"/>
      <c r="K62" s="841"/>
      <c r="L62" s="3157"/>
      <c r="M62" s="3130"/>
      <c r="N62" s="5445">
        <f>SUM(O62:P62)</f>
        <v>0</v>
      </c>
      <c r="O62" s="3158"/>
      <c r="P62" s="1465"/>
      <c r="Q62" s="3156"/>
      <c r="R62" s="841"/>
      <c r="S62" s="841"/>
      <c r="T62" s="5437"/>
      <c r="U62" s="5286"/>
      <c r="V62" s="5286"/>
      <c r="W62" s="3130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/>
      <c r="N68" s="3327">
        <f t="shared" si="26"/>
        <v>0</v>
      </c>
      <c r="O68" s="3100"/>
      <c r="P68" s="880"/>
      <c r="Q68" s="881"/>
      <c r="R68" s="882"/>
      <c r="S68" s="882"/>
      <c r="T68" s="3659"/>
      <c r="U68" s="4008"/>
      <c r="V68" s="4008"/>
      <c r="W68" s="1125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0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0</v>
      </c>
      <c r="O74" s="3370">
        <f>SUM(O62:O73)</f>
        <v>0</v>
      </c>
      <c r="P74" s="3371">
        <f t="shared" ref="P74:W74" si="44">SUM(P62:P73)</f>
        <v>0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83" t="s">
        <v>2322</v>
      </c>
      <c r="B75" s="8583"/>
      <c r="C75" s="8583"/>
      <c r="D75" s="8583"/>
      <c r="E75" s="8583"/>
      <c r="F75" s="8583"/>
      <c r="G75" s="8583"/>
      <c r="H75" s="8583"/>
      <c r="I75" s="8583"/>
      <c r="J75" s="8583"/>
      <c r="K75" s="8583"/>
      <c r="L75" s="8583"/>
      <c r="M75" s="8624"/>
      <c r="N75" s="8624"/>
    </row>
    <row r="76" spans="1:97" ht="15" customHeight="1" x14ac:dyDescent="0.25">
      <c r="A76" s="7816" t="s">
        <v>2323</v>
      </c>
      <c r="B76" s="7794" t="s">
        <v>2324</v>
      </c>
      <c r="C76" s="8524" t="s">
        <v>2299</v>
      </c>
      <c r="D76" s="8289"/>
      <c r="E76" s="8289"/>
      <c r="F76" s="8289"/>
      <c r="G76" s="8289"/>
      <c r="H76" s="8289"/>
      <c r="I76" s="8289"/>
      <c r="J76" s="8289"/>
      <c r="K76" s="8289"/>
      <c r="L76" s="8519"/>
      <c r="M76" s="8289" t="s">
        <v>2325</v>
      </c>
      <c r="N76" s="8289"/>
      <c r="O76" s="8289"/>
      <c r="P76" s="8289"/>
      <c r="Q76" s="8289"/>
      <c r="R76" s="8525"/>
    </row>
    <row r="77" spans="1:97" ht="37.5" customHeight="1" x14ac:dyDescent="0.25">
      <c r="A77" s="8366"/>
      <c r="B77" s="737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16" t="s">
        <v>2343</v>
      </c>
      <c r="B93" s="8616"/>
      <c r="C93" s="8616"/>
      <c r="D93" s="8616"/>
      <c r="E93" s="8616"/>
      <c r="F93" s="8616"/>
      <c r="G93" s="8616"/>
      <c r="H93" s="8616"/>
      <c r="I93" s="8616"/>
      <c r="J93" s="8616"/>
      <c r="K93" s="8616"/>
      <c r="L93" s="8616"/>
      <c r="M93" s="8616"/>
      <c r="N93" s="8616"/>
    </row>
    <row r="94" spans="1:97" ht="18" customHeight="1" x14ac:dyDescent="0.25">
      <c r="A94" s="8592" t="s">
        <v>2344</v>
      </c>
      <c r="B94" s="8592"/>
      <c r="C94" s="8592"/>
      <c r="D94" s="8592"/>
      <c r="E94" s="8592"/>
      <c r="F94" s="8592"/>
      <c r="G94" s="8592"/>
      <c r="H94" s="8592"/>
      <c r="I94" s="8592"/>
      <c r="J94" s="8616"/>
      <c r="K94" s="8616"/>
      <c r="L94" s="8616"/>
      <c r="M94" s="8616"/>
      <c r="N94" s="8616"/>
    </row>
    <row r="95" spans="1:97" ht="15" customHeight="1" x14ac:dyDescent="0.25">
      <c r="A95" s="7794" t="s">
        <v>2296</v>
      </c>
      <c r="B95" s="7158" t="s">
        <v>77</v>
      </c>
      <c r="C95" s="8463" t="s">
        <v>2345</v>
      </c>
      <c r="D95" s="8292" t="s">
        <v>2346</v>
      </c>
      <c r="E95" s="8633" t="s">
        <v>2347</v>
      </c>
      <c r="F95" s="8292" t="s">
        <v>2348</v>
      </c>
      <c r="G95" s="8292" t="s">
        <v>2349</v>
      </c>
      <c r="H95" s="8292" t="s">
        <v>2350</v>
      </c>
      <c r="I95" s="8547" t="s">
        <v>2351</v>
      </c>
      <c r="J95" s="8621" t="s">
        <v>2298</v>
      </c>
      <c r="K95" s="8524" t="s">
        <v>2299</v>
      </c>
      <c r="L95" s="8289"/>
      <c r="M95" s="8289"/>
      <c r="N95" s="8289"/>
      <c r="O95" s="8289"/>
      <c r="P95" s="8289"/>
      <c r="Q95" s="8289"/>
      <c r="R95" s="8289"/>
      <c r="S95" s="8289"/>
      <c r="T95" s="8525"/>
    </row>
    <row r="96" spans="1:97" ht="31.5" customHeight="1" x14ac:dyDescent="0.25">
      <c r="A96" s="7379"/>
      <c r="B96" s="7196"/>
      <c r="C96" s="7227"/>
      <c r="D96" s="7148"/>
      <c r="E96" s="8634"/>
      <c r="F96" s="7148"/>
      <c r="G96" s="7148"/>
      <c r="H96" s="7148"/>
      <c r="I96" s="7195"/>
      <c r="J96" s="8530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92" t="s">
        <v>2355</v>
      </c>
      <c r="B110" s="8592"/>
      <c r="C110" s="8616"/>
      <c r="D110" s="8616"/>
      <c r="E110" s="8616"/>
      <c r="F110" s="8616"/>
      <c r="G110" s="8616"/>
      <c r="H110" s="8616"/>
      <c r="I110" s="8616"/>
      <c r="J110" s="8616"/>
      <c r="K110" s="8616"/>
      <c r="L110" s="8616"/>
      <c r="M110" s="8616"/>
      <c r="N110" s="8616"/>
    </row>
    <row r="111" spans="1:97" ht="15" customHeight="1" x14ac:dyDescent="0.25">
      <c r="A111" s="8336" t="s">
        <v>2323</v>
      </c>
      <c r="B111" s="8403" t="s">
        <v>2324</v>
      </c>
      <c r="C111" s="8524" t="s">
        <v>2299</v>
      </c>
      <c r="D111" s="8289"/>
      <c r="E111" s="8289"/>
      <c r="F111" s="8289"/>
      <c r="G111" s="8289"/>
      <c r="H111" s="8289"/>
      <c r="I111" s="8289"/>
      <c r="J111" s="8289"/>
      <c r="K111" s="8289"/>
      <c r="L111" s="8525"/>
      <c r="M111" s="8289" t="s">
        <v>2325</v>
      </c>
      <c r="N111" s="8289"/>
      <c r="O111" s="8289"/>
      <c r="P111" s="8289"/>
      <c r="Q111" s="8289"/>
      <c r="R111" s="8525"/>
    </row>
    <row r="112" spans="1:97" ht="42" x14ac:dyDescent="0.25">
      <c r="A112" s="8366"/>
      <c r="B112" s="737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80" t="s">
        <v>2358</v>
      </c>
      <c r="B6" s="8680"/>
      <c r="C6" s="8680"/>
      <c r="D6" s="8680"/>
      <c r="E6" s="8680"/>
      <c r="F6" s="8680"/>
      <c r="G6" s="8680"/>
      <c r="H6" s="8680"/>
      <c r="I6" s="8680"/>
      <c r="J6" s="8680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81" t="s">
        <v>2360</v>
      </c>
      <c r="B9" s="8682" t="s">
        <v>2361</v>
      </c>
      <c r="C9" s="8685" t="s">
        <v>2362</v>
      </c>
      <c r="D9" s="8685" t="s">
        <v>2363</v>
      </c>
      <c r="E9" s="8685" t="s">
        <v>2364</v>
      </c>
      <c r="F9" s="8688" t="s">
        <v>2365</v>
      </c>
      <c r="G9" s="8689" t="s">
        <v>2366</v>
      </c>
      <c r="H9" s="8690"/>
      <c r="I9" s="8690"/>
      <c r="J9" s="8690"/>
      <c r="K9" s="8690"/>
      <c r="L9" s="8690"/>
      <c r="M9" s="8690"/>
      <c r="N9" s="8690"/>
      <c r="O9" s="8690"/>
      <c r="P9" s="8690"/>
      <c r="Q9" s="8690"/>
      <c r="R9" s="8690"/>
      <c r="S9" s="8690"/>
      <c r="T9" s="8690"/>
      <c r="U9" s="8690"/>
      <c r="V9" s="8690"/>
      <c r="W9" s="8690"/>
      <c r="X9" s="8690"/>
      <c r="Y9" s="8691"/>
      <c r="Z9" s="8703" t="s">
        <v>2367</v>
      </c>
      <c r="AA9" s="8703"/>
      <c r="AB9" s="8703"/>
      <c r="AC9" s="8703"/>
      <c r="AD9" s="8703"/>
      <c r="AE9" s="8704"/>
    </row>
    <row r="10" spans="1:84" ht="15" customHeight="1" x14ac:dyDescent="0.25">
      <c r="A10" s="8681"/>
      <c r="B10" s="8683"/>
      <c r="C10" s="8686"/>
      <c r="D10" s="8686"/>
      <c r="E10" s="8686"/>
      <c r="F10" s="8393"/>
      <c r="G10" s="8389" t="s">
        <v>2368</v>
      </c>
      <c r="H10" s="8705"/>
      <c r="I10" s="8705"/>
      <c r="J10" s="8688"/>
      <c r="K10" s="8389" t="s">
        <v>2369</v>
      </c>
      <c r="L10" s="8705"/>
      <c r="M10" s="8705"/>
      <c r="N10" s="8705"/>
      <c r="O10" s="8688"/>
      <c r="P10" s="8389" t="s">
        <v>2370</v>
      </c>
      <c r="Q10" s="8705"/>
      <c r="R10" s="8705"/>
      <c r="S10" s="8705"/>
      <c r="T10" s="8688"/>
      <c r="U10" s="8389" t="s">
        <v>2371</v>
      </c>
      <c r="V10" s="8705"/>
      <c r="W10" s="8705"/>
      <c r="X10" s="8705"/>
      <c r="Y10" s="8435"/>
      <c r="Z10" s="8705" t="s">
        <v>2372</v>
      </c>
      <c r="AA10" s="8705"/>
      <c r="AB10" s="8688"/>
      <c r="AC10" s="8389" t="s">
        <v>2373</v>
      </c>
      <c r="AD10" s="8705"/>
      <c r="AE10" s="8688"/>
    </row>
    <row r="11" spans="1:84" x14ac:dyDescent="0.25">
      <c r="A11" s="8681"/>
      <c r="B11" s="8683"/>
      <c r="C11" s="8686"/>
      <c r="D11" s="8686"/>
      <c r="E11" s="8686"/>
      <c r="F11" s="8393"/>
      <c r="G11" s="8394"/>
      <c r="H11" s="8395"/>
      <c r="I11" s="8395"/>
      <c r="J11" s="8305"/>
      <c r="K11" s="8394"/>
      <c r="L11" s="8395"/>
      <c r="M11" s="8395"/>
      <c r="N11" s="8395"/>
      <c r="O11" s="8305"/>
      <c r="P11" s="8394"/>
      <c r="Q11" s="8395"/>
      <c r="R11" s="8395"/>
      <c r="S11" s="8395"/>
      <c r="T11" s="8305"/>
      <c r="U11" s="8394"/>
      <c r="V11" s="8395"/>
      <c r="W11" s="8395"/>
      <c r="X11" s="8395"/>
      <c r="Y11" s="8437"/>
      <c r="Z11" s="8395"/>
      <c r="AA11" s="8395"/>
      <c r="AB11" s="8305"/>
      <c r="AC11" s="8394"/>
      <c r="AD11" s="8395"/>
      <c r="AE11" s="830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017"/>
      <c r="B12" s="8684"/>
      <c r="C12" s="8687"/>
      <c r="D12" s="8687"/>
      <c r="E12" s="8687"/>
      <c r="F12" s="8305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45" t="s">
        <v>2386</v>
      </c>
      <c r="B29" s="8665"/>
      <c r="C29" s="8692" t="s">
        <v>77</v>
      </c>
      <c r="D29" s="8659" t="s">
        <v>29</v>
      </c>
      <c r="E29" s="8660"/>
      <c r="F29" s="8660"/>
      <c r="G29" s="8702"/>
      <c r="H29" s="8706" t="s">
        <v>2396</v>
      </c>
      <c r="I29" s="8707"/>
      <c r="J29" s="8707"/>
      <c r="K29" s="8707"/>
      <c r="L29" s="8707"/>
      <c r="M29" s="8708"/>
      <c r="N29" s="8700" t="s">
        <v>2397</v>
      </c>
      <c r="O29" s="8701"/>
    </row>
    <row r="30" spans="1:65" ht="21" x14ac:dyDescent="0.25">
      <c r="A30" s="8646"/>
      <c r="B30" s="8667"/>
      <c r="C30" s="8693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94" t="s">
        <v>773</v>
      </c>
      <c r="B31" s="8695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96" t="s">
        <v>2391</v>
      </c>
      <c r="B32" s="8697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96" t="s">
        <v>2392</v>
      </c>
      <c r="B33" s="8697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98" t="s">
        <v>830</v>
      </c>
      <c r="B34" s="8699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35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36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637" t="s">
        <v>2406</v>
      </c>
      <c r="B37" s="8638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648" t="s">
        <v>220</v>
      </c>
      <c r="B61" s="8639" t="s">
        <v>2429</v>
      </c>
      <c r="C61" s="8640"/>
      <c r="D61" s="8641"/>
      <c r="E61" s="8532" t="s">
        <v>2430</v>
      </c>
      <c r="F61" s="8649" t="s">
        <v>2431</v>
      </c>
      <c r="G61" s="8649" t="s">
        <v>2432</v>
      </c>
    </row>
    <row r="62" spans="1:8" ht="29.25" customHeight="1" x14ac:dyDescent="0.25">
      <c r="A62" s="8648"/>
      <c r="B62" s="3513" t="s">
        <v>2433</v>
      </c>
      <c r="C62" s="429" t="s">
        <v>58</v>
      </c>
      <c r="D62" s="430" t="s">
        <v>59</v>
      </c>
      <c r="E62" s="7196"/>
      <c r="F62" s="8649"/>
      <c r="G62" s="8649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52" t="s">
        <v>2449</v>
      </c>
      <c r="B77" s="8653"/>
      <c r="C77" s="8653"/>
      <c r="D77" s="8653"/>
      <c r="E77" s="8654"/>
      <c r="F77" s="3542"/>
      <c r="G77" s="3542"/>
      <c r="H77" s="3542"/>
      <c r="I77" s="3542"/>
    </row>
    <row r="78" spans="1:46" s="5" customFormat="1" ht="18" customHeight="1" x14ac:dyDescent="0.2">
      <c r="A78" s="8645" t="s">
        <v>289</v>
      </c>
      <c r="B78" s="8647" t="s">
        <v>2450</v>
      </c>
      <c r="C78" s="8645" t="s">
        <v>77</v>
      </c>
      <c r="D78" s="8642" t="s">
        <v>29</v>
      </c>
      <c r="E78" s="8643"/>
      <c r="F78" s="8643"/>
      <c r="G78" s="8643"/>
      <c r="H78" s="8643"/>
      <c r="I78" s="8644"/>
    </row>
    <row r="79" spans="1:46" ht="24.75" customHeight="1" x14ac:dyDescent="0.25">
      <c r="A79" s="8646"/>
      <c r="B79" s="8647"/>
      <c r="C79" s="8646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55" t="s">
        <v>2453</v>
      </c>
      <c r="B80" s="8656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50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51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50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51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65" t="s">
        <v>1678</v>
      </c>
      <c r="B86" s="8668" t="s">
        <v>2459</v>
      </c>
      <c r="C86" s="8665"/>
      <c r="D86" s="8668" t="s">
        <v>2460</v>
      </c>
      <c r="E86" s="8665"/>
      <c r="F86" s="8659" t="s">
        <v>2461</v>
      </c>
      <c r="G86" s="8660"/>
      <c r="H86" s="8660"/>
      <c r="I86" s="8661"/>
      <c r="J86" s="8659" t="s">
        <v>2462</v>
      </c>
      <c r="K86" s="8660"/>
      <c r="L86" s="8660"/>
      <c r="M86" s="8661"/>
      <c r="N86" s="8659" t="s">
        <v>2463</v>
      </c>
      <c r="O86" s="8660"/>
      <c r="P86" s="8660"/>
      <c r="Q86" s="8661"/>
    </row>
    <row r="87" spans="1:58" ht="15" customHeight="1" x14ac:dyDescent="0.25">
      <c r="A87" s="8666"/>
      <c r="B87" s="8669"/>
      <c r="C87" s="8667"/>
      <c r="D87" s="8669"/>
      <c r="E87" s="8667"/>
      <c r="F87" s="8659" t="s">
        <v>2464</v>
      </c>
      <c r="G87" s="8661"/>
      <c r="H87" s="8659" t="s">
        <v>2465</v>
      </c>
      <c r="I87" s="8661"/>
      <c r="J87" s="8659" t="s">
        <v>2464</v>
      </c>
      <c r="K87" s="8661"/>
      <c r="L87" s="8659" t="s">
        <v>2465</v>
      </c>
      <c r="M87" s="8661"/>
      <c r="N87" s="8659" t="s">
        <v>2464</v>
      </c>
      <c r="O87" s="8661"/>
      <c r="P87" s="8659" t="s">
        <v>2465</v>
      </c>
      <c r="Q87" s="8661"/>
    </row>
    <row r="88" spans="1:58" ht="27.75" customHeight="1" x14ac:dyDescent="0.25">
      <c r="A88" s="8667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62" t="s">
        <v>2473</v>
      </c>
      <c r="B103" s="8662"/>
      <c r="C103" s="8662"/>
      <c r="D103" s="8662"/>
      <c r="E103" s="8662"/>
      <c r="F103" s="8662"/>
      <c r="G103" s="8662"/>
    </row>
    <row r="104" spans="1:58" x14ac:dyDescent="0.25">
      <c r="A104" s="8663" t="s">
        <v>2474</v>
      </c>
      <c r="B104" s="8659" t="s">
        <v>2475</v>
      </c>
      <c r="C104" s="8660"/>
      <c r="D104" s="8660"/>
      <c r="E104" s="8660"/>
      <c r="F104" s="8660"/>
      <c r="G104" s="8661"/>
    </row>
    <row r="105" spans="1:58" x14ac:dyDescent="0.25">
      <c r="A105" s="866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403" t="s">
        <v>2397</v>
      </c>
      <c r="B116" s="8403" t="s">
        <v>28</v>
      </c>
      <c r="C116" s="8670" t="s">
        <v>29</v>
      </c>
      <c r="D116" s="8671"/>
      <c r="E116" s="8672"/>
      <c r="F116" s="8657" t="s">
        <v>462</v>
      </c>
      <c r="G116" s="8658"/>
    </row>
    <row r="117" spans="1:61" ht="21" x14ac:dyDescent="0.25">
      <c r="A117" s="7379"/>
      <c r="B117" s="737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47" t="s">
        <v>2508</v>
      </c>
      <c r="B141" s="8661" t="s">
        <v>2433</v>
      </c>
      <c r="C141" s="8674" t="s">
        <v>2509</v>
      </c>
      <c r="D141" s="8675"/>
      <c r="E141" s="8676" t="s">
        <v>1389</v>
      </c>
      <c r="F141" s="8677"/>
      <c r="G141" s="8678" t="s">
        <v>2391</v>
      </c>
      <c r="H141" s="8649" t="s">
        <v>773</v>
      </c>
      <c r="I141" s="8679" t="s">
        <v>782</v>
      </c>
      <c r="J141" s="8673" t="s">
        <v>2390</v>
      </c>
    </row>
    <row r="142" spans="1:60" x14ac:dyDescent="0.25">
      <c r="A142" s="8647"/>
      <c r="B142" s="8661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78"/>
      <c r="H142" s="8649"/>
      <c r="I142" s="8679"/>
      <c r="J142" s="8673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 ()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119" t="s">
        <v>2520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U6" s="7119"/>
      <c r="V6" s="7119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14" t="s">
        <v>2522</v>
      </c>
      <c r="B9" s="8314" t="s">
        <v>77</v>
      </c>
      <c r="C9" s="8734"/>
      <c r="D9" s="8734"/>
      <c r="E9" s="8742" t="s">
        <v>101</v>
      </c>
      <c r="F9" s="8777"/>
      <c r="G9" s="8777"/>
      <c r="H9" s="8777"/>
      <c r="I9" s="8777"/>
      <c r="J9" s="8777"/>
      <c r="K9" s="8777"/>
      <c r="L9" s="8777"/>
      <c r="M9" s="8777"/>
      <c r="N9" s="8777"/>
      <c r="O9" s="8777"/>
      <c r="P9" s="8777"/>
      <c r="Q9" s="8777"/>
      <c r="R9" s="8777"/>
      <c r="S9" s="8777"/>
      <c r="T9" s="8777"/>
      <c r="U9" s="8777"/>
      <c r="V9" s="8777"/>
      <c r="W9" s="8777"/>
      <c r="X9" s="8777"/>
      <c r="Y9" s="8777"/>
      <c r="Z9" s="8777"/>
      <c r="AA9" s="8777"/>
      <c r="AB9" s="8777"/>
      <c r="AC9" s="8777"/>
      <c r="AD9" s="8777"/>
      <c r="AE9" s="8777"/>
      <c r="AF9" s="8777"/>
      <c r="AG9" s="8777"/>
      <c r="AH9" s="8777"/>
      <c r="AI9" s="8777"/>
      <c r="AJ9" s="8777"/>
      <c r="AK9" s="8777"/>
      <c r="AL9" s="8777"/>
      <c r="AM9" s="8777"/>
      <c r="AN9" s="8778"/>
      <c r="AO9" s="7844" t="s">
        <v>36</v>
      </c>
      <c r="AP9" s="8526" t="s">
        <v>37</v>
      </c>
      <c r="AQ9" s="8532" t="s">
        <v>478</v>
      </c>
    </row>
    <row r="10" spans="1:86" s="17" customFormat="1" ht="15" customHeight="1" x14ac:dyDescent="0.15">
      <c r="A10" s="8087"/>
      <c r="B10" s="8741"/>
      <c r="C10" s="8016"/>
      <c r="D10" s="8016"/>
      <c r="E10" s="8336" t="s">
        <v>2523</v>
      </c>
      <c r="F10" s="8514"/>
      <c r="G10" s="8312" t="s">
        <v>2524</v>
      </c>
      <c r="H10" s="8514"/>
      <c r="I10" s="8312" t="s">
        <v>2525</v>
      </c>
      <c r="J10" s="8514"/>
      <c r="K10" s="8547" t="s">
        <v>94</v>
      </c>
      <c r="L10" s="8527"/>
      <c r="M10" s="8336" t="s">
        <v>44</v>
      </c>
      <c r="N10" s="8514"/>
      <c r="O10" s="8547" t="s">
        <v>45</v>
      </c>
      <c r="P10" s="8527"/>
      <c r="Q10" s="8312" t="s">
        <v>46</v>
      </c>
      <c r="R10" s="8514"/>
      <c r="S10" s="8312" t="s">
        <v>47</v>
      </c>
      <c r="T10" s="8514"/>
      <c r="U10" s="8312" t="s">
        <v>48</v>
      </c>
      <c r="V10" s="8514"/>
      <c r="W10" s="8527" t="s">
        <v>49</v>
      </c>
      <c r="X10" s="8527"/>
      <c r="Y10" s="8312" t="s">
        <v>50</v>
      </c>
      <c r="Z10" s="8514"/>
      <c r="AA10" s="8527" t="s">
        <v>51</v>
      </c>
      <c r="AB10" s="8527"/>
      <c r="AC10" s="8312" t="s">
        <v>52</v>
      </c>
      <c r="AD10" s="8514"/>
      <c r="AE10" s="8527" t="s">
        <v>53</v>
      </c>
      <c r="AF10" s="8527"/>
      <c r="AG10" s="8312" t="s">
        <v>54</v>
      </c>
      <c r="AH10" s="8514"/>
      <c r="AI10" s="8527" t="s">
        <v>55</v>
      </c>
      <c r="AJ10" s="8527"/>
      <c r="AK10" s="8312" t="s">
        <v>56</v>
      </c>
      <c r="AL10" s="8514"/>
      <c r="AM10" s="8527" t="s">
        <v>57</v>
      </c>
      <c r="AN10" s="8718"/>
      <c r="AO10" s="7791"/>
      <c r="AP10" s="7794"/>
      <c r="AQ10" s="7158"/>
    </row>
    <row r="11" spans="1:86" s="17" customFormat="1" ht="15" customHeight="1" x14ac:dyDescent="0.15">
      <c r="A11" s="8088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792"/>
      <c r="AP11" s="7795"/>
      <c r="AQ11" s="7196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27" t="s">
        <v>2537</v>
      </c>
      <c r="B25" s="8514"/>
      <c r="C25" s="8314" t="s">
        <v>77</v>
      </c>
      <c r="D25" s="8734"/>
      <c r="E25" s="8735"/>
      <c r="F25" s="8713" t="s">
        <v>101</v>
      </c>
      <c r="G25" s="8714"/>
      <c r="H25" s="8714"/>
      <c r="I25" s="8714"/>
      <c r="J25" s="8714"/>
      <c r="K25" s="8714"/>
      <c r="L25" s="8714"/>
      <c r="M25" s="8714"/>
      <c r="N25" s="8714"/>
      <c r="O25" s="8714"/>
      <c r="P25" s="8714"/>
      <c r="Q25" s="8714"/>
      <c r="R25" s="8714"/>
      <c r="S25" s="8714"/>
      <c r="T25" s="8714"/>
      <c r="U25" s="8714"/>
      <c r="V25" s="8714"/>
      <c r="W25" s="8714"/>
      <c r="X25" s="8714"/>
      <c r="Y25" s="8714"/>
      <c r="Z25" s="8714"/>
      <c r="AA25" s="8714"/>
      <c r="AB25" s="8714"/>
      <c r="AC25" s="8714"/>
      <c r="AD25" s="8714"/>
      <c r="AE25" s="8714"/>
      <c r="AF25" s="8714"/>
      <c r="AG25" s="8714"/>
      <c r="AH25" s="8714"/>
      <c r="AI25" s="8714"/>
      <c r="AJ25" s="8714"/>
      <c r="AK25" s="8714"/>
      <c r="AL25" s="8714"/>
      <c r="AM25" s="8714"/>
      <c r="AN25" s="8714"/>
      <c r="AO25" s="8719"/>
      <c r="AP25" s="8721" t="s">
        <v>2538</v>
      </c>
      <c r="AQ25" s="8526" t="s">
        <v>36</v>
      </c>
      <c r="AR25" s="8532" t="s">
        <v>37</v>
      </c>
    </row>
    <row r="26" spans="1:86" s="17" customFormat="1" ht="15" customHeight="1" x14ac:dyDescent="0.15">
      <c r="A26" s="8287"/>
      <c r="B26" s="8087"/>
      <c r="C26" s="8779"/>
      <c r="D26" s="8740"/>
      <c r="E26" s="8681"/>
      <c r="F26" s="8336" t="s">
        <v>2523</v>
      </c>
      <c r="G26" s="8514"/>
      <c r="H26" s="8312" t="s">
        <v>2524</v>
      </c>
      <c r="I26" s="8514"/>
      <c r="J26" s="8312" t="s">
        <v>2525</v>
      </c>
      <c r="K26" s="8514"/>
      <c r="L26" s="8336" t="s">
        <v>94</v>
      </c>
      <c r="M26" s="8514"/>
      <c r="N26" s="8336" t="s">
        <v>44</v>
      </c>
      <c r="O26" s="8514"/>
      <c r="P26" s="8336" t="s">
        <v>45</v>
      </c>
      <c r="Q26" s="8514"/>
      <c r="R26" s="8312" t="s">
        <v>46</v>
      </c>
      <c r="S26" s="8514"/>
      <c r="T26" s="8312" t="s">
        <v>47</v>
      </c>
      <c r="U26" s="8514"/>
      <c r="V26" s="8312" t="s">
        <v>48</v>
      </c>
      <c r="W26" s="8514"/>
      <c r="X26" s="8312" t="s">
        <v>49</v>
      </c>
      <c r="Y26" s="8514"/>
      <c r="Z26" s="8312" t="s">
        <v>50</v>
      </c>
      <c r="AA26" s="8514"/>
      <c r="AB26" s="8312" t="s">
        <v>51</v>
      </c>
      <c r="AC26" s="8514"/>
      <c r="AD26" s="8312" t="s">
        <v>52</v>
      </c>
      <c r="AE26" s="8514"/>
      <c r="AF26" s="8312" t="s">
        <v>53</v>
      </c>
      <c r="AG26" s="8514"/>
      <c r="AH26" s="8312" t="s">
        <v>54</v>
      </c>
      <c r="AI26" s="8514"/>
      <c r="AJ26" s="8312" t="s">
        <v>55</v>
      </c>
      <c r="AK26" s="8514"/>
      <c r="AL26" s="8312" t="s">
        <v>56</v>
      </c>
      <c r="AM26" s="8514"/>
      <c r="AN26" s="8527" t="s">
        <v>57</v>
      </c>
      <c r="AO26" s="8619"/>
      <c r="AP26" s="7210"/>
      <c r="AQ26" s="7794"/>
      <c r="AR26" s="7158"/>
    </row>
    <row r="27" spans="1:86" s="17" customFormat="1" ht="15" customHeight="1" x14ac:dyDescent="0.15">
      <c r="A27" s="7224"/>
      <c r="B27" s="8088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820"/>
      <c r="AQ27" s="7795"/>
      <c r="AR27" s="7196"/>
    </row>
    <row r="28" spans="1:86" s="17" customFormat="1" ht="15" customHeight="1" x14ac:dyDescent="0.15">
      <c r="A28" s="8368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868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868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69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70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71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2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364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72" t="s">
        <v>2545</v>
      </c>
      <c r="B36" s="8773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74" t="s">
        <v>2546</v>
      </c>
      <c r="B37" s="8775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52" t="s">
        <v>2547</v>
      </c>
      <c r="B38" s="8753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76" t="s">
        <v>2548</v>
      </c>
      <c r="B39" s="8775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54" t="s">
        <v>2549</v>
      </c>
      <c r="B40" s="8136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51" t="s">
        <v>77</v>
      </c>
      <c r="B41" s="8751"/>
      <c r="C41" s="3685">
        <f t="shared" ref="C41:AP41" si="27">SUM(C28:C40)</f>
        <v>0</v>
      </c>
      <c r="D41" s="3691">
        <f t="shared" si="27"/>
        <v>0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58" t="s">
        <v>2537</v>
      </c>
      <c r="B43" s="8761" t="s">
        <v>77</v>
      </c>
      <c r="C43" s="8762"/>
      <c r="D43" s="8758"/>
      <c r="E43" s="8710" t="s">
        <v>101</v>
      </c>
      <c r="F43" s="8711"/>
      <c r="G43" s="8711"/>
      <c r="H43" s="8711"/>
      <c r="I43" s="8711"/>
      <c r="J43" s="8711"/>
      <c r="K43" s="8711"/>
      <c r="L43" s="8711"/>
      <c r="M43" s="8711"/>
      <c r="N43" s="8711"/>
      <c r="O43" s="8711"/>
      <c r="P43" s="8711"/>
      <c r="Q43" s="8711"/>
      <c r="R43" s="8711"/>
      <c r="S43" s="8711"/>
      <c r="T43" s="8711"/>
      <c r="U43" s="8711"/>
      <c r="V43" s="8711"/>
      <c r="W43" s="8711"/>
      <c r="X43" s="8711"/>
      <c r="Y43" s="8711"/>
      <c r="Z43" s="8711"/>
      <c r="AA43" s="8711"/>
      <c r="AB43" s="8711"/>
      <c r="AC43" s="8711"/>
      <c r="AD43" s="8711"/>
      <c r="AE43" s="8711"/>
      <c r="AF43" s="8711"/>
      <c r="AG43" s="8711"/>
      <c r="AH43" s="8711"/>
      <c r="AI43" s="8711"/>
      <c r="AJ43" s="8711"/>
      <c r="AK43" s="8711"/>
      <c r="AL43" s="8711"/>
      <c r="AM43" s="8711"/>
      <c r="AN43" s="8720"/>
      <c r="AO43" s="8765" t="s">
        <v>2551</v>
      </c>
      <c r="AP43" s="8766"/>
      <c r="AQ43" s="7844" t="s">
        <v>36</v>
      </c>
      <c r="AR43" s="8526" t="s">
        <v>37</v>
      </c>
    </row>
    <row r="44" spans="1:86" s="17" customFormat="1" ht="15" customHeight="1" x14ac:dyDescent="0.15">
      <c r="A44" s="8759"/>
      <c r="B44" s="8763"/>
      <c r="C44" s="8764"/>
      <c r="D44" s="8760"/>
      <c r="E44" s="8336" t="s">
        <v>2523</v>
      </c>
      <c r="F44" s="8514"/>
      <c r="G44" s="8312" t="s">
        <v>2524</v>
      </c>
      <c r="H44" s="8514"/>
      <c r="I44" s="8312" t="s">
        <v>2525</v>
      </c>
      <c r="J44" s="8514"/>
      <c r="K44" s="8312" t="s">
        <v>94</v>
      </c>
      <c r="L44" s="8514"/>
      <c r="M44" s="8312" t="s">
        <v>44</v>
      </c>
      <c r="N44" s="8514"/>
      <c r="O44" s="8312" t="s">
        <v>45</v>
      </c>
      <c r="P44" s="8514"/>
      <c r="Q44" s="8312" t="s">
        <v>46</v>
      </c>
      <c r="R44" s="8514"/>
      <c r="S44" s="8312" t="s">
        <v>47</v>
      </c>
      <c r="T44" s="8514"/>
      <c r="U44" s="8312" t="s">
        <v>48</v>
      </c>
      <c r="V44" s="8514"/>
      <c r="W44" s="8709" t="s">
        <v>49</v>
      </c>
      <c r="X44" s="8658"/>
      <c r="Y44" s="8312" t="s">
        <v>50</v>
      </c>
      <c r="Z44" s="8514"/>
      <c r="AA44" s="8312" t="s">
        <v>51</v>
      </c>
      <c r="AB44" s="8514"/>
      <c r="AC44" s="8312" t="s">
        <v>52</v>
      </c>
      <c r="AD44" s="8514"/>
      <c r="AE44" s="8312" t="s">
        <v>53</v>
      </c>
      <c r="AF44" s="8514"/>
      <c r="AG44" s="8312" t="s">
        <v>54</v>
      </c>
      <c r="AH44" s="8514"/>
      <c r="AI44" s="8312" t="s">
        <v>55</v>
      </c>
      <c r="AJ44" s="8514"/>
      <c r="AK44" s="8312" t="s">
        <v>56</v>
      </c>
      <c r="AL44" s="8514"/>
      <c r="AM44" s="8527" t="s">
        <v>57</v>
      </c>
      <c r="AN44" s="8718"/>
      <c r="AO44" s="8767"/>
      <c r="AP44" s="8768"/>
      <c r="AQ44" s="7791"/>
      <c r="AR44" s="7794"/>
    </row>
    <row r="45" spans="1:86" s="17" customFormat="1" ht="15" customHeight="1" x14ac:dyDescent="0.15">
      <c r="A45" s="8760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792"/>
      <c r="AR45" s="7795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14" t="s">
        <v>27</v>
      </c>
      <c r="B55" s="8312" t="s">
        <v>77</v>
      </c>
      <c r="C55" s="8527"/>
      <c r="D55" s="8527"/>
      <c r="E55" s="8710" t="s">
        <v>101</v>
      </c>
      <c r="F55" s="8711"/>
      <c r="G55" s="8711"/>
      <c r="H55" s="8711"/>
      <c r="I55" s="8711"/>
      <c r="J55" s="8711"/>
      <c r="K55" s="8711"/>
      <c r="L55" s="8711"/>
      <c r="M55" s="8711"/>
      <c r="N55" s="8711"/>
      <c r="O55" s="8711"/>
      <c r="P55" s="8711"/>
      <c r="Q55" s="8711"/>
      <c r="R55" s="8711"/>
      <c r="S55" s="8711"/>
      <c r="T55" s="8711"/>
      <c r="U55" s="8711"/>
      <c r="V55" s="8711"/>
      <c r="W55" s="8711"/>
      <c r="X55" s="8711"/>
      <c r="Y55" s="8711"/>
      <c r="Z55" s="8711"/>
      <c r="AA55" s="8711"/>
      <c r="AB55" s="8711"/>
      <c r="AC55" s="8711"/>
      <c r="AD55" s="8711"/>
      <c r="AE55" s="8711"/>
      <c r="AF55" s="8711"/>
      <c r="AG55" s="8711"/>
      <c r="AH55" s="8711"/>
      <c r="AI55" s="8711"/>
      <c r="AJ55" s="8711"/>
      <c r="AK55" s="8711"/>
      <c r="AL55" s="8711"/>
      <c r="AM55" s="8711"/>
      <c r="AN55" s="8717"/>
      <c r="AO55" s="8757" t="s">
        <v>609</v>
      </c>
    </row>
    <row r="56" spans="1:86" s="17" customFormat="1" ht="15" customHeight="1" x14ac:dyDescent="0.15">
      <c r="A56" s="8087"/>
      <c r="B56" s="8086"/>
      <c r="C56" s="8287"/>
      <c r="D56" s="8087"/>
      <c r="E56" s="8336" t="s">
        <v>2523</v>
      </c>
      <c r="F56" s="8514"/>
      <c r="G56" s="8527" t="s">
        <v>2524</v>
      </c>
      <c r="H56" s="8527"/>
      <c r="I56" s="8312" t="s">
        <v>2525</v>
      </c>
      <c r="J56" s="8514"/>
      <c r="K56" s="8527" t="s">
        <v>94</v>
      </c>
      <c r="L56" s="8527"/>
      <c r="M56" s="8312" t="s">
        <v>44</v>
      </c>
      <c r="N56" s="8514"/>
      <c r="O56" s="8312" t="s">
        <v>45</v>
      </c>
      <c r="P56" s="8514"/>
      <c r="Q56" s="8312" t="s">
        <v>46</v>
      </c>
      <c r="R56" s="8514"/>
      <c r="S56" s="8312" t="s">
        <v>47</v>
      </c>
      <c r="T56" s="8514"/>
      <c r="U56" s="8527" t="s">
        <v>48</v>
      </c>
      <c r="V56" s="8514"/>
      <c r="W56" s="8312" t="s">
        <v>49</v>
      </c>
      <c r="X56" s="8514"/>
      <c r="Y56" s="8527" t="s">
        <v>50</v>
      </c>
      <c r="Z56" s="8527"/>
      <c r="AA56" s="8312" t="s">
        <v>51</v>
      </c>
      <c r="AB56" s="8514"/>
      <c r="AC56" s="8527" t="s">
        <v>52</v>
      </c>
      <c r="AD56" s="8527"/>
      <c r="AE56" s="8312" t="s">
        <v>53</v>
      </c>
      <c r="AF56" s="8514"/>
      <c r="AG56" s="8527" t="s">
        <v>54</v>
      </c>
      <c r="AH56" s="8527"/>
      <c r="AI56" s="8312" t="s">
        <v>55</v>
      </c>
      <c r="AJ56" s="8514"/>
      <c r="AK56" s="8527" t="s">
        <v>56</v>
      </c>
      <c r="AL56" s="8527"/>
      <c r="AM56" s="8312" t="s">
        <v>57</v>
      </c>
      <c r="AN56" s="8619"/>
      <c r="AO56" s="8757"/>
    </row>
    <row r="57" spans="1:86" s="17" customFormat="1" ht="15" customHeight="1" x14ac:dyDescent="0.15">
      <c r="A57" s="8088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57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14" t="s">
        <v>27</v>
      </c>
      <c r="B60" s="8312" t="s">
        <v>77</v>
      </c>
      <c r="C60" s="8527"/>
      <c r="D60" s="8514"/>
      <c r="E60" s="8710" t="s">
        <v>101</v>
      </c>
      <c r="F60" s="8711"/>
      <c r="G60" s="8711"/>
      <c r="H60" s="8711"/>
      <c r="I60" s="8711"/>
      <c r="J60" s="8711"/>
      <c r="K60" s="8711"/>
      <c r="L60" s="8711"/>
      <c r="M60" s="8711"/>
      <c r="N60" s="8711"/>
      <c r="O60" s="8711"/>
      <c r="P60" s="8711"/>
      <c r="Q60" s="8711"/>
      <c r="R60" s="8711"/>
      <c r="S60" s="8711"/>
      <c r="T60" s="8711"/>
      <c r="U60" s="8711"/>
      <c r="V60" s="8711"/>
      <c r="W60" s="8711"/>
      <c r="X60" s="8711"/>
      <c r="Y60" s="8711"/>
      <c r="Z60" s="8711"/>
      <c r="AA60" s="8711"/>
      <c r="AB60" s="8711"/>
      <c r="AC60" s="8711"/>
      <c r="AD60" s="8711"/>
      <c r="AE60" s="8711"/>
      <c r="AF60" s="8711"/>
      <c r="AG60" s="8711"/>
      <c r="AH60" s="8711"/>
      <c r="AI60" s="8711"/>
      <c r="AJ60" s="8711"/>
      <c r="AK60" s="8711"/>
      <c r="AL60" s="8711"/>
      <c r="AM60" s="8711"/>
      <c r="AN60" s="8717"/>
      <c r="AO60" s="8532" t="s">
        <v>609</v>
      </c>
    </row>
    <row r="61" spans="1:86" s="17" customFormat="1" ht="15" customHeight="1" x14ac:dyDescent="0.15">
      <c r="A61" s="8087"/>
      <c r="B61" s="8086"/>
      <c r="C61" s="8287"/>
      <c r="D61" s="8087"/>
      <c r="E61" s="8336" t="s">
        <v>2523</v>
      </c>
      <c r="F61" s="8514"/>
      <c r="G61" s="8716" t="s">
        <v>2524</v>
      </c>
      <c r="H61" s="8716"/>
      <c r="I61" s="8709" t="s">
        <v>2525</v>
      </c>
      <c r="J61" s="8658"/>
      <c r="K61" s="8716" t="s">
        <v>94</v>
      </c>
      <c r="L61" s="8716"/>
      <c r="M61" s="8709" t="s">
        <v>44</v>
      </c>
      <c r="N61" s="8658"/>
      <c r="O61" s="8671" t="s">
        <v>45</v>
      </c>
      <c r="P61" s="8716"/>
      <c r="Q61" s="8312" t="s">
        <v>46</v>
      </c>
      <c r="R61" s="8514"/>
      <c r="S61" s="8312" t="s">
        <v>47</v>
      </c>
      <c r="T61" s="8514"/>
      <c r="U61" s="8527" t="s">
        <v>48</v>
      </c>
      <c r="V61" s="8514"/>
      <c r="W61" s="8716" t="s">
        <v>49</v>
      </c>
      <c r="X61" s="8716"/>
      <c r="Y61" s="8709" t="s">
        <v>50</v>
      </c>
      <c r="Z61" s="8658"/>
      <c r="AA61" s="8716" t="s">
        <v>51</v>
      </c>
      <c r="AB61" s="8716"/>
      <c r="AC61" s="8709" t="s">
        <v>52</v>
      </c>
      <c r="AD61" s="8658"/>
      <c r="AE61" s="8716" t="s">
        <v>53</v>
      </c>
      <c r="AF61" s="8716"/>
      <c r="AG61" s="8709" t="s">
        <v>54</v>
      </c>
      <c r="AH61" s="8658"/>
      <c r="AI61" s="8716" t="s">
        <v>55</v>
      </c>
      <c r="AJ61" s="8716"/>
      <c r="AK61" s="8709" t="s">
        <v>56</v>
      </c>
      <c r="AL61" s="8658"/>
      <c r="AM61" s="8709" t="s">
        <v>57</v>
      </c>
      <c r="AN61" s="8750"/>
      <c r="AO61" s="7158"/>
    </row>
    <row r="62" spans="1:86" s="17" customFormat="1" ht="15" customHeight="1" x14ac:dyDescent="0.15">
      <c r="A62" s="8088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196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14" t="s">
        <v>27</v>
      </c>
      <c r="B68" s="8312" t="s">
        <v>77</v>
      </c>
      <c r="C68" s="8527"/>
      <c r="D68" s="8514"/>
      <c r="E68" s="8709" t="s">
        <v>101</v>
      </c>
      <c r="F68" s="8716"/>
      <c r="G68" s="8716"/>
      <c r="H68" s="8716"/>
      <c r="I68" s="8716"/>
      <c r="J68" s="8716"/>
      <c r="K68" s="8716"/>
      <c r="L68" s="8716"/>
      <c r="M68" s="8716"/>
      <c r="N68" s="8716"/>
      <c r="O68" s="8716"/>
      <c r="P68" s="8716"/>
      <c r="Q68" s="8716"/>
      <c r="R68" s="8716"/>
      <c r="S68" s="8716"/>
      <c r="T68" s="8716"/>
      <c r="U68" s="8716"/>
      <c r="V68" s="8716"/>
      <c r="W68" s="8716"/>
      <c r="X68" s="8716"/>
      <c r="Y68" s="8716"/>
      <c r="Z68" s="8716"/>
      <c r="AA68" s="8716"/>
      <c r="AB68" s="8716"/>
      <c r="AC68" s="8716"/>
      <c r="AD68" s="8716"/>
      <c r="AE68" s="8716"/>
      <c r="AF68" s="8716"/>
      <c r="AG68" s="8716"/>
      <c r="AH68" s="8716"/>
      <c r="AI68" s="8716"/>
      <c r="AJ68" s="8716"/>
      <c r="AK68" s="8716"/>
      <c r="AL68" s="8716"/>
      <c r="AM68" s="8716"/>
      <c r="AN68" s="8750"/>
      <c r="AO68" s="8621" t="s">
        <v>609</v>
      </c>
      <c r="AP68" s="8403" t="s">
        <v>478</v>
      </c>
    </row>
    <row r="69" spans="1:85" s="17" customFormat="1" ht="15" customHeight="1" x14ac:dyDescent="0.15">
      <c r="A69" s="8087"/>
      <c r="B69" s="8313"/>
      <c r="C69" s="7224"/>
      <c r="D69" s="8088"/>
      <c r="E69" s="8336" t="s">
        <v>2523</v>
      </c>
      <c r="F69" s="8514"/>
      <c r="G69" s="8709" t="s">
        <v>2524</v>
      </c>
      <c r="H69" s="8658"/>
      <c r="I69" s="8709" t="s">
        <v>2525</v>
      </c>
      <c r="J69" s="8658"/>
      <c r="K69" s="8670" t="s">
        <v>94</v>
      </c>
      <c r="L69" s="8658"/>
      <c r="M69" s="8709" t="s">
        <v>44</v>
      </c>
      <c r="N69" s="8658"/>
      <c r="O69" s="8709" t="s">
        <v>45</v>
      </c>
      <c r="P69" s="8658"/>
      <c r="Q69" s="8312" t="s">
        <v>46</v>
      </c>
      <c r="R69" s="8514"/>
      <c r="S69" s="8312" t="s">
        <v>47</v>
      </c>
      <c r="T69" s="8514"/>
      <c r="U69" s="8527" t="s">
        <v>48</v>
      </c>
      <c r="V69" s="8514"/>
      <c r="W69" s="8709" t="s">
        <v>49</v>
      </c>
      <c r="X69" s="8658"/>
      <c r="Y69" s="8709" t="s">
        <v>50</v>
      </c>
      <c r="Z69" s="8658"/>
      <c r="AA69" s="8709" t="s">
        <v>51</v>
      </c>
      <c r="AB69" s="8658"/>
      <c r="AC69" s="8709" t="s">
        <v>52</v>
      </c>
      <c r="AD69" s="8658"/>
      <c r="AE69" s="8709" t="s">
        <v>53</v>
      </c>
      <c r="AF69" s="8658"/>
      <c r="AG69" s="8709" t="s">
        <v>54</v>
      </c>
      <c r="AH69" s="8658"/>
      <c r="AI69" s="8709" t="s">
        <v>55</v>
      </c>
      <c r="AJ69" s="8658"/>
      <c r="AK69" s="8709" t="s">
        <v>56</v>
      </c>
      <c r="AL69" s="8658"/>
      <c r="AM69" s="8709" t="s">
        <v>57</v>
      </c>
      <c r="AN69" s="8750"/>
      <c r="AO69" s="8529"/>
      <c r="AP69" s="7794"/>
    </row>
    <row r="70" spans="1:85" s="17" customFormat="1" ht="15" customHeight="1" x14ac:dyDescent="0.15">
      <c r="A70" s="8088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30"/>
      <c r="AP70" s="737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14" t="s">
        <v>2522</v>
      </c>
      <c r="B75" s="8312" t="s">
        <v>77</v>
      </c>
      <c r="C75" s="8527"/>
      <c r="D75" s="8514"/>
      <c r="E75" s="8710" t="s">
        <v>101</v>
      </c>
      <c r="F75" s="8711"/>
      <c r="G75" s="8711"/>
      <c r="H75" s="8711"/>
      <c r="I75" s="8711"/>
      <c r="J75" s="8711"/>
      <c r="K75" s="8711"/>
      <c r="L75" s="8711"/>
      <c r="M75" s="8711"/>
      <c r="N75" s="8711"/>
      <c r="O75" s="8711"/>
      <c r="P75" s="8711"/>
      <c r="Q75" s="8711"/>
      <c r="R75" s="8711"/>
      <c r="S75" s="8711"/>
      <c r="T75" s="8711"/>
      <c r="U75" s="8711"/>
      <c r="V75" s="8711"/>
      <c r="W75" s="8711"/>
      <c r="X75" s="8711"/>
      <c r="Y75" s="8711"/>
      <c r="Z75" s="8711"/>
      <c r="AA75" s="8711"/>
      <c r="AB75" s="8711"/>
      <c r="AC75" s="8711"/>
      <c r="AD75" s="8711"/>
      <c r="AE75" s="8711"/>
      <c r="AF75" s="8711"/>
      <c r="AG75" s="8711"/>
      <c r="AH75" s="8711"/>
      <c r="AI75" s="8711"/>
      <c r="AJ75" s="8711"/>
      <c r="AK75" s="8711"/>
      <c r="AL75" s="8711"/>
      <c r="AM75" s="8711"/>
      <c r="AN75" s="8712"/>
    </row>
    <row r="76" spans="1:85" s="17" customFormat="1" ht="15" customHeight="1" x14ac:dyDescent="0.15">
      <c r="A76" s="8087"/>
      <c r="B76" s="8313"/>
      <c r="C76" s="7224"/>
      <c r="D76" s="8088"/>
      <c r="E76" s="8336" t="s">
        <v>2523</v>
      </c>
      <c r="F76" s="8514"/>
      <c r="G76" s="8716" t="s">
        <v>2524</v>
      </c>
      <c r="H76" s="8716"/>
      <c r="I76" s="8709" t="s">
        <v>2525</v>
      </c>
      <c r="J76" s="8658"/>
      <c r="K76" s="8716" t="s">
        <v>94</v>
      </c>
      <c r="L76" s="8716"/>
      <c r="M76" s="8709" t="s">
        <v>44</v>
      </c>
      <c r="N76" s="8658"/>
      <c r="O76" s="8527" t="s">
        <v>45</v>
      </c>
      <c r="P76" s="8527"/>
      <c r="Q76" s="8312" t="s">
        <v>46</v>
      </c>
      <c r="R76" s="8514"/>
      <c r="S76" s="8312" t="s">
        <v>47</v>
      </c>
      <c r="T76" s="8514"/>
      <c r="U76" s="8527" t="s">
        <v>48</v>
      </c>
      <c r="V76" s="8514"/>
      <c r="W76" s="8312" t="s">
        <v>49</v>
      </c>
      <c r="X76" s="8514"/>
      <c r="Y76" s="8527" t="s">
        <v>50</v>
      </c>
      <c r="Z76" s="8527"/>
      <c r="AA76" s="8312" t="s">
        <v>51</v>
      </c>
      <c r="AB76" s="8514"/>
      <c r="AC76" s="8527" t="s">
        <v>52</v>
      </c>
      <c r="AD76" s="8527"/>
      <c r="AE76" s="8312" t="s">
        <v>53</v>
      </c>
      <c r="AF76" s="8514"/>
      <c r="AG76" s="8527" t="s">
        <v>54</v>
      </c>
      <c r="AH76" s="8527"/>
      <c r="AI76" s="8312" t="s">
        <v>55</v>
      </c>
      <c r="AJ76" s="8514"/>
      <c r="AK76" s="8527" t="s">
        <v>56</v>
      </c>
      <c r="AL76" s="8527"/>
      <c r="AM76" s="8709" t="s">
        <v>57</v>
      </c>
      <c r="AN76" s="8658"/>
    </row>
    <row r="77" spans="1:85" s="17" customFormat="1" ht="15" customHeight="1" x14ac:dyDescent="0.15">
      <c r="A77" s="8088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51" t="s">
        <v>27</v>
      </c>
      <c r="B86" s="8751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55" t="s">
        <v>64</v>
      </c>
      <c r="B87" s="8756"/>
      <c r="C87" s="3652">
        <f>SUM(D87+E87)</f>
        <v>0</v>
      </c>
      <c r="D87" s="1452"/>
      <c r="E87" s="750"/>
    </row>
    <row r="88" spans="1:40" s="17" customFormat="1" ht="15" customHeight="1" x14ac:dyDescent="0.15">
      <c r="A88" s="8752" t="s">
        <v>1455</v>
      </c>
      <c r="B88" s="8753"/>
      <c r="C88" s="3652">
        <f>SUM(D88+E88)</f>
        <v>0</v>
      </c>
      <c r="D88" s="3658"/>
      <c r="E88" s="3657"/>
    </row>
    <row r="89" spans="1:40" s="17" customFormat="1" ht="15" customHeight="1" x14ac:dyDescent="0.15">
      <c r="A89" s="8754" t="s">
        <v>98</v>
      </c>
      <c r="B89" s="8136"/>
      <c r="C89" s="3652">
        <f>SUM(D89+E89)</f>
        <v>0</v>
      </c>
      <c r="D89" s="3658"/>
      <c r="E89" s="3657"/>
    </row>
    <row r="90" spans="1:40" s="17" customFormat="1" ht="15" customHeight="1" x14ac:dyDescent="0.15">
      <c r="A90" s="8710" t="s">
        <v>77</v>
      </c>
      <c r="B90" s="8712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14" t="s">
        <v>2563</v>
      </c>
      <c r="B92" s="8314" t="s">
        <v>77</v>
      </c>
      <c r="C92" s="8734"/>
      <c r="D92" s="8735"/>
      <c r="E92" s="8713" t="s">
        <v>101</v>
      </c>
      <c r="F92" s="8714"/>
      <c r="G92" s="8714"/>
      <c r="H92" s="8714"/>
      <c r="I92" s="8714"/>
      <c r="J92" s="8714"/>
      <c r="K92" s="8714"/>
      <c r="L92" s="8714"/>
      <c r="M92" s="8714"/>
      <c r="N92" s="8714"/>
      <c r="O92" s="8714"/>
      <c r="P92" s="8714"/>
      <c r="Q92" s="8714"/>
      <c r="R92" s="8714"/>
      <c r="S92" s="8714"/>
      <c r="T92" s="8714"/>
      <c r="U92" s="8714"/>
      <c r="V92" s="8714"/>
      <c r="W92" s="8714"/>
      <c r="X92" s="8714"/>
      <c r="Y92" s="8714"/>
      <c r="Z92" s="8714"/>
      <c r="AA92" s="8714"/>
      <c r="AB92" s="8714"/>
      <c r="AC92" s="8714"/>
      <c r="AD92" s="8714"/>
      <c r="AE92" s="8714"/>
      <c r="AF92" s="8714"/>
      <c r="AG92" s="8714"/>
      <c r="AH92" s="8714"/>
      <c r="AI92" s="8714"/>
      <c r="AJ92" s="8714"/>
      <c r="AK92" s="8714"/>
      <c r="AL92" s="8714"/>
      <c r="AM92" s="8714"/>
      <c r="AN92" s="8715"/>
    </row>
    <row r="93" spans="1:40" s="17" customFormat="1" ht="15" customHeight="1" x14ac:dyDescent="0.15">
      <c r="A93" s="8087"/>
      <c r="B93" s="8741"/>
      <c r="C93" s="8016"/>
      <c r="D93" s="8017"/>
      <c r="E93" s="8336" t="s">
        <v>2523</v>
      </c>
      <c r="F93" s="8514"/>
      <c r="G93" s="8709" t="s">
        <v>2524</v>
      </c>
      <c r="H93" s="8658"/>
      <c r="I93" s="8709" t="s">
        <v>2525</v>
      </c>
      <c r="J93" s="8658"/>
      <c r="K93" s="8716" t="s">
        <v>94</v>
      </c>
      <c r="L93" s="8716"/>
      <c r="M93" s="8709" t="s">
        <v>44</v>
      </c>
      <c r="N93" s="8658"/>
      <c r="O93" s="8716" t="s">
        <v>45</v>
      </c>
      <c r="P93" s="8716"/>
      <c r="Q93" s="8312" t="s">
        <v>46</v>
      </c>
      <c r="R93" s="8514"/>
      <c r="S93" s="8312" t="s">
        <v>47</v>
      </c>
      <c r="T93" s="8514"/>
      <c r="U93" s="8527" t="s">
        <v>48</v>
      </c>
      <c r="V93" s="8514"/>
      <c r="W93" s="8716" t="s">
        <v>49</v>
      </c>
      <c r="X93" s="8716"/>
      <c r="Y93" s="8709" t="s">
        <v>50</v>
      </c>
      <c r="Z93" s="8658"/>
      <c r="AA93" s="8716" t="s">
        <v>51</v>
      </c>
      <c r="AB93" s="8716"/>
      <c r="AC93" s="8709" t="s">
        <v>52</v>
      </c>
      <c r="AD93" s="8658"/>
      <c r="AE93" s="8716" t="s">
        <v>53</v>
      </c>
      <c r="AF93" s="8716"/>
      <c r="AG93" s="8709" t="s">
        <v>54</v>
      </c>
      <c r="AH93" s="8658"/>
      <c r="AI93" s="8716" t="s">
        <v>55</v>
      </c>
      <c r="AJ93" s="8716"/>
      <c r="AK93" s="8709" t="s">
        <v>56</v>
      </c>
      <c r="AL93" s="8658"/>
      <c r="AM93" s="8709" t="s">
        <v>57</v>
      </c>
      <c r="AN93" s="8658"/>
    </row>
    <row r="94" spans="1:40" s="17" customFormat="1" ht="15" customHeight="1" x14ac:dyDescent="0.15">
      <c r="A94" s="8088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14" t="s">
        <v>2574</v>
      </c>
      <c r="B105" s="8314" t="s">
        <v>77</v>
      </c>
      <c r="C105" s="8734"/>
      <c r="D105" s="8735"/>
      <c r="E105" s="8713" t="s">
        <v>101</v>
      </c>
      <c r="F105" s="8714"/>
      <c r="G105" s="8714"/>
      <c r="H105" s="8714"/>
      <c r="I105" s="8714"/>
      <c r="J105" s="8714"/>
      <c r="K105" s="8714"/>
      <c r="L105" s="8714"/>
      <c r="M105" s="8714"/>
      <c r="N105" s="8714"/>
      <c r="O105" s="8714"/>
      <c r="P105" s="8714"/>
      <c r="Q105" s="8714"/>
      <c r="R105" s="8714"/>
      <c r="S105" s="8714"/>
      <c r="T105" s="8714"/>
      <c r="U105" s="8714"/>
      <c r="V105" s="8714"/>
      <c r="W105" s="8714"/>
      <c r="X105" s="8714"/>
      <c r="Y105" s="8714"/>
      <c r="Z105" s="8714"/>
      <c r="AA105" s="8714"/>
      <c r="AB105" s="8714"/>
      <c r="AC105" s="8714"/>
      <c r="AD105" s="8714"/>
      <c r="AE105" s="8714"/>
      <c r="AF105" s="8714"/>
      <c r="AG105" s="8714"/>
      <c r="AH105" s="8714"/>
      <c r="AI105" s="8714"/>
      <c r="AJ105" s="8714"/>
      <c r="AK105" s="8714"/>
      <c r="AL105" s="8714"/>
      <c r="AM105" s="8714"/>
      <c r="AN105" s="8715"/>
    </row>
    <row r="106" spans="1:40" s="17" customFormat="1" ht="15" customHeight="1" x14ac:dyDescent="0.15">
      <c r="A106" s="8087"/>
      <c r="B106" s="8741"/>
      <c r="C106" s="8016"/>
      <c r="D106" s="8017"/>
      <c r="E106" s="8336" t="s">
        <v>2523</v>
      </c>
      <c r="F106" s="8514"/>
      <c r="G106" s="8709" t="s">
        <v>2524</v>
      </c>
      <c r="H106" s="8658"/>
      <c r="I106" s="8709" t="s">
        <v>2525</v>
      </c>
      <c r="J106" s="8658"/>
      <c r="K106" s="8716" t="s">
        <v>94</v>
      </c>
      <c r="L106" s="8716"/>
      <c r="M106" s="8709" t="s">
        <v>44</v>
      </c>
      <c r="N106" s="8658"/>
      <c r="O106" s="8716" t="s">
        <v>45</v>
      </c>
      <c r="P106" s="8716"/>
      <c r="Q106" s="8312" t="s">
        <v>46</v>
      </c>
      <c r="R106" s="8514"/>
      <c r="S106" s="8312" t="s">
        <v>47</v>
      </c>
      <c r="T106" s="8514"/>
      <c r="U106" s="8527" t="s">
        <v>48</v>
      </c>
      <c r="V106" s="8514"/>
      <c r="W106" s="8716" t="s">
        <v>49</v>
      </c>
      <c r="X106" s="8716"/>
      <c r="Y106" s="8709" t="s">
        <v>50</v>
      </c>
      <c r="Z106" s="8658"/>
      <c r="AA106" s="8716" t="s">
        <v>51</v>
      </c>
      <c r="AB106" s="8716"/>
      <c r="AC106" s="8709" t="s">
        <v>52</v>
      </c>
      <c r="AD106" s="8658"/>
      <c r="AE106" s="8716" t="s">
        <v>53</v>
      </c>
      <c r="AF106" s="8716"/>
      <c r="AG106" s="8709" t="s">
        <v>54</v>
      </c>
      <c r="AH106" s="8658"/>
      <c r="AI106" s="8716" t="s">
        <v>55</v>
      </c>
      <c r="AJ106" s="8716"/>
      <c r="AK106" s="8709" t="s">
        <v>56</v>
      </c>
      <c r="AL106" s="8658"/>
      <c r="AM106" s="8709" t="s">
        <v>57</v>
      </c>
      <c r="AN106" s="8658"/>
    </row>
    <row r="107" spans="1:40" s="17" customFormat="1" ht="15" customHeight="1" x14ac:dyDescent="0.15">
      <c r="A107" s="8088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14" t="s">
        <v>2574</v>
      </c>
      <c r="B112" s="8314" t="s">
        <v>77</v>
      </c>
      <c r="C112" s="8734"/>
      <c r="D112" s="8735"/>
      <c r="E112" s="8713" t="s">
        <v>101</v>
      </c>
      <c r="F112" s="8714"/>
      <c r="G112" s="8714"/>
      <c r="H112" s="8714"/>
      <c r="I112" s="8714"/>
      <c r="J112" s="8714"/>
      <c r="K112" s="8714"/>
      <c r="L112" s="8714"/>
      <c r="M112" s="8714"/>
      <c r="N112" s="8714"/>
      <c r="O112" s="8714"/>
      <c r="P112" s="8714"/>
      <c r="Q112" s="8714"/>
      <c r="R112" s="8714"/>
      <c r="S112" s="8714"/>
      <c r="T112" s="8714"/>
      <c r="U112" s="8714"/>
      <c r="V112" s="8714"/>
      <c r="W112" s="8714"/>
      <c r="X112" s="8714"/>
      <c r="Y112" s="8714"/>
      <c r="Z112" s="8714"/>
      <c r="AA112" s="8714"/>
      <c r="AB112" s="8714"/>
      <c r="AC112" s="8714"/>
      <c r="AD112" s="8714"/>
      <c r="AE112" s="8714"/>
      <c r="AF112" s="8714"/>
      <c r="AG112" s="8714"/>
      <c r="AH112" s="8714"/>
      <c r="AI112" s="8714"/>
      <c r="AJ112" s="8714"/>
      <c r="AK112" s="8714"/>
      <c r="AL112" s="8714"/>
      <c r="AM112" s="8714"/>
      <c r="AN112" s="8715"/>
    </row>
    <row r="113" spans="1:84" s="17" customFormat="1" ht="15" customHeight="1" x14ac:dyDescent="0.15">
      <c r="A113" s="8087"/>
      <c r="B113" s="8741"/>
      <c r="C113" s="8016"/>
      <c r="D113" s="8017"/>
      <c r="E113" s="8336" t="s">
        <v>2523</v>
      </c>
      <c r="F113" s="8514"/>
      <c r="G113" s="8709" t="s">
        <v>2524</v>
      </c>
      <c r="H113" s="8658"/>
      <c r="I113" s="8709" t="s">
        <v>2525</v>
      </c>
      <c r="J113" s="8658"/>
      <c r="K113" s="8709" t="s">
        <v>94</v>
      </c>
      <c r="L113" s="8658"/>
      <c r="M113" s="8709" t="s">
        <v>44</v>
      </c>
      <c r="N113" s="8658"/>
      <c r="O113" s="8671" t="s">
        <v>45</v>
      </c>
      <c r="P113" s="8716"/>
      <c r="Q113" s="8312" t="s">
        <v>46</v>
      </c>
      <c r="R113" s="8514"/>
      <c r="S113" s="8312" t="s">
        <v>47</v>
      </c>
      <c r="T113" s="8514"/>
      <c r="U113" s="8527" t="s">
        <v>48</v>
      </c>
      <c r="V113" s="8514"/>
      <c r="W113" s="8716" t="s">
        <v>49</v>
      </c>
      <c r="X113" s="8716"/>
      <c r="Y113" s="8709" t="s">
        <v>50</v>
      </c>
      <c r="Z113" s="8658"/>
      <c r="AA113" s="8716" t="s">
        <v>51</v>
      </c>
      <c r="AB113" s="8716"/>
      <c r="AC113" s="8709" t="s">
        <v>52</v>
      </c>
      <c r="AD113" s="8658"/>
      <c r="AE113" s="8709" t="s">
        <v>53</v>
      </c>
      <c r="AF113" s="8658"/>
      <c r="AG113" s="8709" t="s">
        <v>54</v>
      </c>
      <c r="AH113" s="8658"/>
      <c r="AI113" s="8716" t="s">
        <v>55</v>
      </c>
      <c r="AJ113" s="8716"/>
      <c r="AK113" s="8709" t="s">
        <v>56</v>
      </c>
      <c r="AL113" s="8658"/>
      <c r="AM113" s="8709" t="s">
        <v>57</v>
      </c>
      <c r="AN113" s="8658"/>
    </row>
    <row r="114" spans="1:84" s="17" customFormat="1" ht="15" customHeight="1" x14ac:dyDescent="0.15">
      <c r="A114" s="8088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460" t="s">
        <v>2522</v>
      </c>
      <c r="B121" s="8527" t="s">
        <v>77</v>
      </c>
      <c r="C121" s="8527"/>
      <c r="D121" s="8514"/>
      <c r="E121" s="8709" t="s">
        <v>101</v>
      </c>
      <c r="F121" s="8716"/>
      <c r="G121" s="8716"/>
      <c r="H121" s="8716"/>
      <c r="I121" s="8716"/>
      <c r="J121" s="8716"/>
      <c r="K121" s="8716"/>
      <c r="L121" s="8716"/>
      <c r="M121" s="8716"/>
      <c r="N121" s="8716"/>
      <c r="O121" s="8716"/>
      <c r="P121" s="8716"/>
      <c r="Q121" s="8716"/>
      <c r="R121" s="8716"/>
      <c r="S121" s="8716"/>
      <c r="T121" s="8716"/>
      <c r="U121" s="8716"/>
      <c r="V121" s="8716"/>
      <c r="W121" s="8716"/>
      <c r="X121" s="8716"/>
      <c r="Y121" s="8716"/>
      <c r="Z121" s="8716"/>
      <c r="AA121" s="8716"/>
      <c r="AB121" s="8716"/>
      <c r="AC121" s="8716"/>
      <c r="AD121" s="8716"/>
      <c r="AE121" s="8716"/>
      <c r="AF121" s="8716"/>
      <c r="AG121" s="8716"/>
      <c r="AH121" s="8716"/>
      <c r="AI121" s="8716"/>
      <c r="AJ121" s="8716"/>
      <c r="AK121" s="8716"/>
      <c r="AL121" s="8716"/>
      <c r="AM121" s="8716"/>
      <c r="AN121" s="8750"/>
      <c r="AO121" s="8621" t="s">
        <v>478</v>
      </c>
    </row>
    <row r="122" spans="1:84" s="17" customFormat="1" ht="15" customHeight="1" x14ac:dyDescent="0.15">
      <c r="A122" s="8461"/>
      <c r="B122" s="7224"/>
      <c r="C122" s="7224"/>
      <c r="D122" s="8088"/>
      <c r="E122" s="8336" t="s">
        <v>2523</v>
      </c>
      <c r="F122" s="8514"/>
      <c r="G122" s="8709" t="s">
        <v>2524</v>
      </c>
      <c r="H122" s="8658"/>
      <c r="I122" s="8716" t="s">
        <v>2525</v>
      </c>
      <c r="J122" s="8716"/>
      <c r="K122" s="8709" t="s">
        <v>94</v>
      </c>
      <c r="L122" s="8658"/>
      <c r="M122" s="8709" t="s">
        <v>44</v>
      </c>
      <c r="N122" s="8658"/>
      <c r="O122" s="8312" t="s">
        <v>45</v>
      </c>
      <c r="P122" s="8514"/>
      <c r="Q122" s="8312" t="s">
        <v>46</v>
      </c>
      <c r="R122" s="8514"/>
      <c r="S122" s="8312" t="s">
        <v>47</v>
      </c>
      <c r="T122" s="8514"/>
      <c r="U122" s="8527" t="s">
        <v>48</v>
      </c>
      <c r="V122" s="8514"/>
      <c r="W122" s="8312" t="s">
        <v>49</v>
      </c>
      <c r="X122" s="8514"/>
      <c r="Y122" s="8527" t="s">
        <v>50</v>
      </c>
      <c r="Z122" s="8527"/>
      <c r="AA122" s="8312" t="s">
        <v>51</v>
      </c>
      <c r="AB122" s="8514"/>
      <c r="AC122" s="8527" t="s">
        <v>52</v>
      </c>
      <c r="AD122" s="8527"/>
      <c r="AE122" s="8312" t="s">
        <v>53</v>
      </c>
      <c r="AF122" s="8514"/>
      <c r="AG122" s="8527" t="s">
        <v>54</v>
      </c>
      <c r="AH122" s="8527"/>
      <c r="AI122" s="8312" t="s">
        <v>55</v>
      </c>
      <c r="AJ122" s="8514"/>
      <c r="AK122" s="8527" t="s">
        <v>56</v>
      </c>
      <c r="AL122" s="8527"/>
      <c r="AM122" s="8709" t="s">
        <v>57</v>
      </c>
      <c r="AN122" s="8750"/>
      <c r="AO122" s="8529"/>
    </row>
    <row r="123" spans="1:84" s="17" customFormat="1" ht="15" customHeight="1" x14ac:dyDescent="0.15">
      <c r="A123" s="8462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30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44" t="s">
        <v>2590</v>
      </c>
      <c r="B132" s="8744"/>
      <c r="C132" s="8744"/>
      <c r="D132" s="8744"/>
      <c r="E132" s="8744"/>
    </row>
    <row r="133" spans="1:84" s="17" customFormat="1" ht="15" customHeight="1" x14ac:dyDescent="0.15">
      <c r="A133" s="8514" t="s">
        <v>2574</v>
      </c>
      <c r="B133" s="8734" t="s">
        <v>77</v>
      </c>
      <c r="C133" s="8734"/>
      <c r="D133" s="8735"/>
      <c r="E133" s="8709" t="s">
        <v>101</v>
      </c>
      <c r="F133" s="8716"/>
      <c r="G133" s="8716"/>
      <c r="H133" s="8716"/>
      <c r="I133" s="8716"/>
      <c r="J133" s="8716"/>
      <c r="K133" s="8716"/>
      <c r="L133" s="8716"/>
      <c r="M133" s="8716"/>
      <c r="N133" s="8716"/>
      <c r="O133" s="8716"/>
      <c r="P133" s="8716"/>
      <c r="Q133" s="8716"/>
      <c r="R133" s="8716"/>
      <c r="S133" s="8716"/>
      <c r="T133" s="8716"/>
      <c r="U133" s="8716"/>
      <c r="V133" s="8716"/>
      <c r="W133" s="8716"/>
      <c r="X133" s="8716"/>
      <c r="Y133" s="8716"/>
      <c r="Z133" s="8716"/>
      <c r="AA133" s="8716"/>
      <c r="AB133" s="8716"/>
      <c r="AC133" s="8716"/>
      <c r="AD133" s="8716"/>
      <c r="AE133" s="8716"/>
      <c r="AF133" s="8716"/>
      <c r="AG133" s="8716"/>
      <c r="AH133" s="8716"/>
      <c r="AI133" s="8716"/>
      <c r="AJ133" s="8716"/>
      <c r="AK133" s="8716"/>
      <c r="AL133" s="8716"/>
      <c r="AM133" s="8716"/>
      <c r="AN133" s="8658"/>
    </row>
    <row r="134" spans="1:84" s="17" customFormat="1" ht="15" customHeight="1" x14ac:dyDescent="0.15">
      <c r="A134" s="8087"/>
      <c r="B134" s="8016"/>
      <c r="C134" s="8016"/>
      <c r="D134" s="8017"/>
      <c r="E134" s="8336" t="s">
        <v>2523</v>
      </c>
      <c r="F134" s="8514"/>
      <c r="G134" s="8709" t="s">
        <v>2524</v>
      </c>
      <c r="H134" s="8658"/>
      <c r="I134" s="8716" t="s">
        <v>2525</v>
      </c>
      <c r="J134" s="8716"/>
      <c r="K134" s="8709" t="s">
        <v>94</v>
      </c>
      <c r="L134" s="8658"/>
      <c r="M134" s="8709" t="s">
        <v>44</v>
      </c>
      <c r="N134" s="8658"/>
      <c r="O134" s="8312" t="s">
        <v>45</v>
      </c>
      <c r="P134" s="8514"/>
      <c r="Q134" s="8312" t="s">
        <v>46</v>
      </c>
      <c r="R134" s="8514"/>
      <c r="S134" s="8312" t="s">
        <v>47</v>
      </c>
      <c r="T134" s="8514"/>
      <c r="U134" s="8527" t="s">
        <v>48</v>
      </c>
      <c r="V134" s="8514"/>
      <c r="W134" s="8312" t="s">
        <v>49</v>
      </c>
      <c r="X134" s="8514"/>
      <c r="Y134" s="8527" t="s">
        <v>50</v>
      </c>
      <c r="Z134" s="8527"/>
      <c r="AA134" s="8312" t="s">
        <v>51</v>
      </c>
      <c r="AB134" s="8514"/>
      <c r="AC134" s="8527" t="s">
        <v>52</v>
      </c>
      <c r="AD134" s="8527"/>
      <c r="AE134" s="8312" t="s">
        <v>53</v>
      </c>
      <c r="AF134" s="8514"/>
      <c r="AG134" s="8527" t="s">
        <v>54</v>
      </c>
      <c r="AH134" s="8527"/>
      <c r="AI134" s="8312" t="s">
        <v>55</v>
      </c>
      <c r="AJ134" s="8514"/>
      <c r="AK134" s="8527" t="s">
        <v>56</v>
      </c>
      <c r="AL134" s="8527"/>
      <c r="AM134" s="8709" t="s">
        <v>57</v>
      </c>
      <c r="AN134" s="8658"/>
    </row>
    <row r="135" spans="1:84" s="17" customFormat="1" ht="15" customHeight="1" x14ac:dyDescent="0.15">
      <c r="A135" s="8088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45" t="s">
        <v>2597</v>
      </c>
      <c r="B144" s="8746"/>
      <c r="C144" s="3851" t="s">
        <v>2598</v>
      </c>
      <c r="D144" s="3852" t="s">
        <v>2599</v>
      </c>
    </row>
    <row r="145" spans="1:40" s="17" customFormat="1" ht="15" customHeight="1" x14ac:dyDescent="0.15">
      <c r="A145" s="8747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48"/>
      <c r="B146" s="3856" t="s">
        <v>2602</v>
      </c>
      <c r="C146" s="3655"/>
      <c r="D146" s="3657"/>
    </row>
    <row r="147" spans="1:40" s="17" customFormat="1" ht="15" customHeight="1" x14ac:dyDescent="0.15">
      <c r="A147" s="8748"/>
      <c r="B147" s="3856" t="s">
        <v>2199</v>
      </c>
      <c r="C147" s="3655"/>
      <c r="D147" s="3657"/>
    </row>
    <row r="148" spans="1:40" s="17" customFormat="1" ht="15" customHeight="1" x14ac:dyDescent="0.15">
      <c r="A148" s="8749"/>
      <c r="B148" s="3858" t="s">
        <v>1023</v>
      </c>
      <c r="C148" s="3678"/>
      <c r="D148" s="3679"/>
    </row>
    <row r="149" spans="1:40" s="17" customFormat="1" ht="15" customHeight="1" x14ac:dyDescent="0.15">
      <c r="A149" s="8747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48"/>
      <c r="B150" s="3856" t="s">
        <v>2602</v>
      </c>
      <c r="C150" s="3655"/>
      <c r="D150" s="3657"/>
    </row>
    <row r="151" spans="1:40" s="17" customFormat="1" ht="15" customHeight="1" x14ac:dyDescent="0.15">
      <c r="A151" s="8748"/>
      <c r="B151" s="3856" t="s">
        <v>2199</v>
      </c>
      <c r="C151" s="3655"/>
      <c r="D151" s="3657"/>
    </row>
    <row r="152" spans="1:40" s="17" customFormat="1" ht="15" customHeight="1" x14ac:dyDescent="0.15">
      <c r="A152" s="8749"/>
      <c r="B152" s="3858" t="s">
        <v>1023</v>
      </c>
      <c r="C152" s="3678"/>
      <c r="D152" s="3679"/>
    </row>
    <row r="153" spans="1:40" s="17" customFormat="1" ht="15" customHeight="1" x14ac:dyDescent="0.15">
      <c r="A153" s="8742" t="s">
        <v>77</v>
      </c>
      <c r="B153" s="8743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88" t="s">
        <v>662</v>
      </c>
      <c r="B155" s="8734" t="s">
        <v>77</v>
      </c>
      <c r="C155" s="8734"/>
      <c r="D155" s="8735"/>
      <c r="E155" s="8713" t="s">
        <v>101</v>
      </c>
      <c r="F155" s="8714"/>
      <c r="G155" s="8714"/>
      <c r="H155" s="8714"/>
      <c r="I155" s="8714"/>
      <c r="J155" s="8714"/>
      <c r="K155" s="8714"/>
      <c r="L155" s="8714"/>
      <c r="M155" s="8714"/>
      <c r="N155" s="8714"/>
      <c r="O155" s="8714"/>
      <c r="P155" s="8714"/>
      <c r="Q155" s="8714"/>
      <c r="R155" s="8714"/>
      <c r="S155" s="8714"/>
      <c r="T155" s="8714"/>
      <c r="U155" s="8714"/>
      <c r="V155" s="8714"/>
      <c r="W155" s="8714"/>
      <c r="X155" s="8714"/>
      <c r="Y155" s="8714"/>
      <c r="Z155" s="8714"/>
      <c r="AA155" s="8714"/>
      <c r="AB155" s="8714"/>
      <c r="AC155" s="8714"/>
      <c r="AD155" s="8714"/>
      <c r="AE155" s="8714"/>
      <c r="AF155" s="8714"/>
      <c r="AG155" s="8714"/>
      <c r="AH155" s="8714"/>
      <c r="AI155" s="8714"/>
      <c r="AJ155" s="8714"/>
      <c r="AK155" s="8714"/>
      <c r="AL155" s="8714"/>
      <c r="AM155" s="8714"/>
      <c r="AN155" s="8715"/>
    </row>
    <row r="156" spans="1:40" s="17" customFormat="1" ht="15" customHeight="1" x14ac:dyDescent="0.15">
      <c r="A156" s="8393"/>
      <c r="B156" s="8016"/>
      <c r="C156" s="8016"/>
      <c r="D156" s="8017"/>
      <c r="E156" s="8336" t="s">
        <v>2523</v>
      </c>
      <c r="F156" s="8514"/>
      <c r="G156" s="8716" t="s">
        <v>2524</v>
      </c>
      <c r="H156" s="8716"/>
      <c r="I156" s="8709" t="s">
        <v>2525</v>
      </c>
      <c r="J156" s="8658"/>
      <c r="K156" s="8709" t="s">
        <v>94</v>
      </c>
      <c r="L156" s="8658"/>
      <c r="M156" s="8709" t="s">
        <v>44</v>
      </c>
      <c r="N156" s="8658"/>
      <c r="O156" s="8527" t="s">
        <v>45</v>
      </c>
      <c r="P156" s="8527"/>
      <c r="Q156" s="8312" t="s">
        <v>46</v>
      </c>
      <c r="R156" s="8514"/>
      <c r="S156" s="8312" t="s">
        <v>47</v>
      </c>
      <c r="T156" s="8514"/>
      <c r="U156" s="8527" t="s">
        <v>48</v>
      </c>
      <c r="V156" s="8514"/>
      <c r="W156" s="8312" t="s">
        <v>49</v>
      </c>
      <c r="X156" s="8514"/>
      <c r="Y156" s="8527" t="s">
        <v>50</v>
      </c>
      <c r="Z156" s="8527"/>
      <c r="AA156" s="8312" t="s">
        <v>51</v>
      </c>
      <c r="AB156" s="8514"/>
      <c r="AC156" s="8527" t="s">
        <v>52</v>
      </c>
      <c r="AD156" s="8527"/>
      <c r="AE156" s="8312" t="s">
        <v>53</v>
      </c>
      <c r="AF156" s="8514"/>
      <c r="AG156" s="8527" t="s">
        <v>54</v>
      </c>
      <c r="AH156" s="8527"/>
      <c r="AI156" s="8312" t="s">
        <v>55</v>
      </c>
      <c r="AJ156" s="8514"/>
      <c r="AK156" s="8527" t="s">
        <v>56</v>
      </c>
      <c r="AL156" s="8527"/>
      <c r="AM156" s="8709" t="s">
        <v>57</v>
      </c>
      <c r="AN156" s="8658"/>
    </row>
    <row r="157" spans="1:40" s="17" customFormat="1" ht="15" customHeight="1" x14ac:dyDescent="0.15">
      <c r="A157" s="8305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36" t="s">
        <v>2610</v>
      </c>
      <c r="B163" s="8736"/>
      <c r="C163" s="8736"/>
    </row>
    <row r="164" spans="1:40" s="17" customFormat="1" ht="21" x14ac:dyDescent="0.15">
      <c r="A164" s="8737" t="s">
        <v>1108</v>
      </c>
      <c r="B164" s="8737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38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512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513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38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512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513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36" t="s">
        <v>2622</v>
      </c>
      <c r="B171" s="8736"/>
      <c r="C171" s="8739"/>
    </row>
    <row r="172" spans="1:40" s="17" customFormat="1" ht="15" customHeight="1" x14ac:dyDescent="0.15">
      <c r="A172" s="8734" t="s">
        <v>1108</v>
      </c>
      <c r="B172" s="8735"/>
      <c r="C172" s="8314" t="s">
        <v>77</v>
      </c>
      <c r="D172" s="8734"/>
      <c r="E172" s="8735"/>
      <c r="F172" s="8709" t="s">
        <v>101</v>
      </c>
      <c r="G172" s="8716"/>
      <c r="H172" s="8716"/>
      <c r="I172" s="8716"/>
      <c r="J172" s="8716"/>
      <c r="K172" s="8658"/>
    </row>
    <row r="173" spans="1:40" s="17" customFormat="1" ht="15" customHeight="1" x14ac:dyDescent="0.15">
      <c r="A173" s="8740"/>
      <c r="B173" s="8681"/>
      <c r="C173" s="8741"/>
      <c r="D173" s="8016"/>
      <c r="E173" s="8017"/>
      <c r="F173" s="8716" t="s">
        <v>2398</v>
      </c>
      <c r="G173" s="8658"/>
      <c r="H173" s="8709" t="s">
        <v>2623</v>
      </c>
      <c r="I173" s="8658"/>
      <c r="J173" s="8714" t="s">
        <v>675</v>
      </c>
      <c r="K173" s="8715"/>
    </row>
    <row r="174" spans="1:40" s="17" customFormat="1" ht="15" customHeight="1" x14ac:dyDescent="0.15">
      <c r="A174" s="8016"/>
      <c r="B174" s="8017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8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868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868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9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30" t="s">
        <v>2627</v>
      </c>
      <c r="B180" s="8730"/>
      <c r="C180" s="8733" t="s">
        <v>2628</v>
      </c>
      <c r="D180" s="8734" t="s">
        <v>77</v>
      </c>
      <c r="E180" s="8734"/>
      <c r="F180" s="8735"/>
      <c r="G180" s="8713" t="s">
        <v>101</v>
      </c>
      <c r="H180" s="8714"/>
      <c r="I180" s="8714"/>
      <c r="J180" s="8714"/>
      <c r="K180" s="8714"/>
      <c r="L180" s="8714"/>
      <c r="M180" s="8714"/>
      <c r="N180" s="8714"/>
      <c r="O180" s="8714"/>
      <c r="P180" s="8714"/>
      <c r="Q180" s="8714"/>
      <c r="R180" s="8714"/>
      <c r="S180" s="8714"/>
      <c r="T180" s="8714"/>
      <c r="U180" s="8714"/>
      <c r="V180" s="8714"/>
      <c r="W180" s="8714"/>
      <c r="X180" s="8714"/>
      <c r="Y180" s="8714"/>
      <c r="Z180" s="8714"/>
      <c r="AA180" s="8714"/>
      <c r="AB180" s="8714"/>
      <c r="AC180" s="8714"/>
      <c r="AD180" s="8714"/>
      <c r="AE180" s="8714"/>
      <c r="AF180" s="8714"/>
      <c r="AG180" s="8714"/>
      <c r="AH180" s="8714"/>
      <c r="AI180" s="8714"/>
      <c r="AJ180" s="8714"/>
      <c r="AK180" s="8714"/>
      <c r="AL180" s="8714"/>
      <c r="AM180" s="8714"/>
      <c r="AN180" s="8714"/>
      <c r="AO180" s="8714"/>
      <c r="AP180" s="8715"/>
    </row>
    <row r="181" spans="1:42" s="17" customFormat="1" ht="15" customHeight="1" x14ac:dyDescent="0.15">
      <c r="A181" s="8731"/>
      <c r="B181" s="8731"/>
      <c r="C181" s="8733"/>
      <c r="D181" s="8016"/>
      <c r="E181" s="8016"/>
      <c r="F181" s="8017"/>
      <c r="G181" s="8336" t="s">
        <v>2523</v>
      </c>
      <c r="H181" s="8514"/>
      <c r="I181" s="8716" t="s">
        <v>2524</v>
      </c>
      <c r="J181" s="8716"/>
      <c r="K181" s="8709" t="s">
        <v>2525</v>
      </c>
      <c r="L181" s="8658"/>
      <c r="M181" s="8709" t="s">
        <v>94</v>
      </c>
      <c r="N181" s="8658"/>
      <c r="O181" s="8709" t="s">
        <v>44</v>
      </c>
      <c r="P181" s="8658"/>
      <c r="Q181" s="8527" t="s">
        <v>45</v>
      </c>
      <c r="R181" s="8527"/>
      <c r="S181" s="8312" t="s">
        <v>46</v>
      </c>
      <c r="T181" s="8514"/>
      <c r="U181" s="8312" t="s">
        <v>47</v>
      </c>
      <c r="V181" s="8514"/>
      <c r="W181" s="8527" t="s">
        <v>48</v>
      </c>
      <c r="X181" s="8514"/>
      <c r="Y181" s="8312" t="s">
        <v>49</v>
      </c>
      <c r="Z181" s="8514"/>
      <c r="AA181" s="8527" t="s">
        <v>50</v>
      </c>
      <c r="AB181" s="8527"/>
      <c r="AC181" s="8312" t="s">
        <v>51</v>
      </c>
      <c r="AD181" s="8514"/>
      <c r="AE181" s="8527" t="s">
        <v>52</v>
      </c>
      <c r="AF181" s="8527"/>
      <c r="AG181" s="8312" t="s">
        <v>53</v>
      </c>
      <c r="AH181" s="8514"/>
      <c r="AI181" s="8527" t="s">
        <v>54</v>
      </c>
      <c r="AJ181" s="8527"/>
      <c r="AK181" s="8312" t="s">
        <v>55</v>
      </c>
      <c r="AL181" s="8514"/>
      <c r="AM181" s="8527" t="s">
        <v>56</v>
      </c>
      <c r="AN181" s="8527"/>
      <c r="AO181" s="8709" t="s">
        <v>57</v>
      </c>
      <c r="AP181" s="8658"/>
    </row>
    <row r="182" spans="1:42" s="17" customFormat="1" ht="15" customHeight="1" x14ac:dyDescent="0.15">
      <c r="A182" s="8732"/>
      <c r="B182" s="8732"/>
      <c r="C182" s="8733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28" t="s">
        <v>2629</v>
      </c>
      <c r="B183" s="8728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29"/>
      <c r="B184" s="8729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22" t="s">
        <v>2558</v>
      </c>
      <c r="B185" s="8722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23"/>
      <c r="B186" s="8723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24" t="s">
        <v>2631</v>
      </c>
      <c r="B187" s="8725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26"/>
      <c r="B188" s="8727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 ()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104" x14ac:dyDescent="0.25">
      <c r="A4" s="5551" t="str">
        <f>CONCATENATE("MES: ",NOMBRE!B6, " (",NOMBRE!C6,NOMBRE!D6,")")</f>
        <v>MES: MARZO (03)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356" t="s">
        <v>2632</v>
      </c>
      <c r="B6" s="7356"/>
      <c r="C6" s="7356"/>
      <c r="D6" s="7356"/>
      <c r="E6" s="7356"/>
      <c r="F6" s="7356"/>
      <c r="G6" s="7356"/>
      <c r="H6" s="7356"/>
      <c r="I6" s="7356"/>
      <c r="J6" s="7356"/>
      <c r="K6" s="7356"/>
      <c r="L6" s="7356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844" t="s">
        <v>2634</v>
      </c>
      <c r="B9" s="8814"/>
      <c r="C9" s="8845" t="s">
        <v>77</v>
      </c>
      <c r="D9" s="8818" t="s">
        <v>2635</v>
      </c>
      <c r="E9" s="8847"/>
      <c r="F9" s="8847"/>
      <c r="G9" s="8781"/>
      <c r="H9" s="8803" t="s">
        <v>2636</v>
      </c>
      <c r="I9" s="8804"/>
      <c r="J9" s="8804"/>
      <c r="K9" s="8805"/>
      <c r="L9" s="8848" t="s">
        <v>2637</v>
      </c>
      <c r="M9" s="8803" t="s">
        <v>2638</v>
      </c>
      <c r="N9" s="8804"/>
      <c r="O9" s="8804"/>
      <c r="P9" s="8804"/>
      <c r="Q9" s="8804"/>
      <c r="R9" s="8813"/>
      <c r="S9" s="8844" t="s">
        <v>4436</v>
      </c>
      <c r="T9" s="8828" t="s">
        <v>2639</v>
      </c>
      <c r="U9" s="8809"/>
      <c r="V9" s="8809"/>
      <c r="W9" s="8829"/>
      <c r="X9" s="8837" t="s">
        <v>2640</v>
      </c>
      <c r="Y9" s="8838" t="s">
        <v>2641</v>
      </c>
      <c r="Z9" s="8839" t="s">
        <v>2642</v>
      </c>
      <c r="AA9" s="8840" t="s">
        <v>36</v>
      </c>
      <c r="AB9" s="7732" t="s">
        <v>37</v>
      </c>
      <c r="AC9" s="8182" t="s">
        <v>1765</v>
      </c>
      <c r="AD9" s="8821" t="s">
        <v>2643</v>
      </c>
      <c r="AE9" s="8824" t="s">
        <v>746</v>
      </c>
      <c r="AF9" s="8825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319"/>
      <c r="B10" s="7493"/>
      <c r="C10" s="7680"/>
      <c r="D10" s="8850" t="s">
        <v>2644</v>
      </c>
      <c r="E10" s="8851" t="s">
        <v>44</v>
      </c>
      <c r="F10" s="8851" t="s">
        <v>2486</v>
      </c>
      <c r="G10" s="8853" t="s">
        <v>2645</v>
      </c>
      <c r="H10" s="8854" t="s">
        <v>2646</v>
      </c>
      <c r="I10" s="8851" t="s">
        <v>2647</v>
      </c>
      <c r="J10" s="8851" t="s">
        <v>2648</v>
      </c>
      <c r="K10" s="8856" t="s">
        <v>2649</v>
      </c>
      <c r="L10" s="8848"/>
      <c r="M10" s="8850" t="s">
        <v>2650</v>
      </c>
      <c r="N10" s="8838" t="s">
        <v>2651</v>
      </c>
      <c r="O10" s="8838" t="s">
        <v>2652</v>
      </c>
      <c r="P10" s="8838" t="s">
        <v>2653</v>
      </c>
      <c r="Q10" s="8838" t="s">
        <v>2654</v>
      </c>
      <c r="R10" s="8849" t="s">
        <v>2655</v>
      </c>
      <c r="S10" s="7319"/>
      <c r="T10" s="8828" t="s">
        <v>2656</v>
      </c>
      <c r="U10" s="8810"/>
      <c r="V10" s="8809" t="s">
        <v>2657</v>
      </c>
      <c r="W10" s="8829"/>
      <c r="X10" s="7384"/>
      <c r="Y10" s="7402"/>
      <c r="Z10" s="7320"/>
      <c r="AA10" s="7309"/>
      <c r="AB10" s="7314"/>
      <c r="AC10" s="7291"/>
      <c r="AD10" s="8822"/>
      <c r="AE10" s="8826"/>
      <c r="AF10" s="8827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789"/>
      <c r="B11" s="8156"/>
      <c r="C11" s="8846"/>
      <c r="D11" s="8179"/>
      <c r="E11" s="8852"/>
      <c r="F11" s="8852"/>
      <c r="G11" s="7504"/>
      <c r="H11" s="8855"/>
      <c r="I11" s="8852"/>
      <c r="J11" s="8852"/>
      <c r="K11" s="8200"/>
      <c r="L11" s="8848"/>
      <c r="M11" s="8179"/>
      <c r="N11" s="7349"/>
      <c r="O11" s="7349"/>
      <c r="P11" s="7349"/>
      <c r="Q11" s="7349"/>
      <c r="R11" s="7505"/>
      <c r="S11" s="878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367"/>
      <c r="Y11" s="7349"/>
      <c r="Z11" s="8161"/>
      <c r="AA11" s="8841"/>
      <c r="AB11" s="8820"/>
      <c r="AC11" s="8174"/>
      <c r="AD11" s="8823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842" t="s">
        <v>2660</v>
      </c>
      <c r="B12" s="8843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833" t="s">
        <v>2661</v>
      </c>
      <c r="B13" s="8834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35" t="s">
        <v>2662</v>
      </c>
      <c r="B14" s="8836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35" t="s">
        <v>2663</v>
      </c>
      <c r="B15" s="8836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30" t="s">
        <v>2664</v>
      </c>
      <c r="B16" s="8219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7" t="s">
        <v>2665</v>
      </c>
      <c r="B17" s="8858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9" t="s">
        <v>2666</v>
      </c>
      <c r="B18" s="8860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798" t="s">
        <v>2667</v>
      </c>
      <c r="B19" s="8799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833" t="s">
        <v>2668</v>
      </c>
      <c r="B20" s="8834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30" t="s">
        <v>2669</v>
      </c>
      <c r="B21" s="8219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335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252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842" t="s">
        <v>2674</v>
      </c>
      <c r="B25" s="8843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31" t="s">
        <v>2678</v>
      </c>
      <c r="B26" s="883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61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62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833" t="s">
        <v>2682</v>
      </c>
      <c r="B29" s="8834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35" t="s">
        <v>2683</v>
      </c>
      <c r="B30" s="8836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30" t="s">
        <v>2684</v>
      </c>
      <c r="B31" s="8219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65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252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65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252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6" t="s">
        <v>2691</v>
      </c>
      <c r="B36" s="8867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65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252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68" t="s">
        <v>2697</v>
      </c>
      <c r="B41" s="8869"/>
      <c r="C41" s="6774" t="s">
        <v>2698</v>
      </c>
      <c r="D41" s="6657" t="s">
        <v>560</v>
      </c>
    </row>
    <row r="42" spans="1:100" ht="15" customHeight="1" x14ac:dyDescent="0.25">
      <c r="A42" s="8863" t="s">
        <v>2699</v>
      </c>
      <c r="B42" s="8864"/>
      <c r="C42" s="6708"/>
      <c r="D42" s="6710"/>
    </row>
    <row r="43" spans="1:100" ht="21.95" customHeight="1" x14ac:dyDescent="0.25">
      <c r="A43" s="8784" t="s">
        <v>2700</v>
      </c>
      <c r="B43" s="6775" t="s">
        <v>2701</v>
      </c>
      <c r="C43" s="5901"/>
      <c r="D43" s="6776"/>
    </row>
    <row r="44" spans="1:100" ht="15" customHeight="1" x14ac:dyDescent="0.25">
      <c r="A44" s="8785"/>
      <c r="B44" s="6778" t="s">
        <v>2702</v>
      </c>
      <c r="C44" s="6695"/>
      <c r="D44" s="6360"/>
    </row>
    <row r="45" spans="1:100" ht="24.95" customHeight="1" x14ac:dyDescent="0.25">
      <c r="A45" s="8863" t="s">
        <v>2703</v>
      </c>
      <c r="B45" s="8864"/>
      <c r="C45" s="6708"/>
      <c r="D45" s="6710"/>
    </row>
    <row r="46" spans="1:100" ht="21.95" customHeight="1" x14ac:dyDescent="0.25">
      <c r="A46" s="8870" t="s">
        <v>2704</v>
      </c>
      <c r="B46" s="6775" t="s">
        <v>2701</v>
      </c>
      <c r="C46" s="6779"/>
      <c r="D46" s="6679"/>
    </row>
    <row r="47" spans="1:100" ht="15" customHeight="1" x14ac:dyDescent="0.25">
      <c r="A47" s="8871"/>
      <c r="B47" s="6778" t="s">
        <v>2702</v>
      </c>
      <c r="C47" s="6350"/>
      <c r="D47" s="6780"/>
    </row>
    <row r="48" spans="1:100" ht="15" customHeight="1" x14ac:dyDescent="0.25">
      <c r="A48" s="8784" t="s">
        <v>2705</v>
      </c>
      <c r="B48" s="6781" t="s">
        <v>2706</v>
      </c>
      <c r="C48" s="5843"/>
      <c r="D48" s="6776"/>
    </row>
    <row r="49" spans="1:102" ht="21" x14ac:dyDescent="0.25">
      <c r="A49" s="8785"/>
      <c r="B49" s="6777" t="s">
        <v>2707</v>
      </c>
      <c r="C49" s="6695"/>
      <c r="D49" s="5867"/>
    </row>
    <row r="50" spans="1:102" ht="24.95" customHeight="1" x14ac:dyDescent="0.25">
      <c r="A50" s="8863" t="s">
        <v>2708</v>
      </c>
      <c r="B50" s="8864"/>
      <c r="C50" s="6708"/>
      <c r="D50" s="6710"/>
    </row>
    <row r="51" spans="1:102" ht="15" customHeight="1" x14ac:dyDescent="0.25">
      <c r="A51" s="8863" t="s">
        <v>2709</v>
      </c>
      <c r="B51" s="8864"/>
      <c r="C51" s="6708"/>
      <c r="D51" s="6710"/>
    </row>
    <row r="52" spans="1:102" ht="24.95" customHeight="1" x14ac:dyDescent="0.25">
      <c r="A52" s="8863" t="s">
        <v>2710</v>
      </c>
      <c r="B52" s="8864"/>
      <c r="C52" s="6708"/>
      <c r="D52" s="6710"/>
    </row>
    <row r="53" spans="1:102" ht="24.95" customHeight="1" x14ac:dyDescent="0.25">
      <c r="A53" s="8863" t="s">
        <v>2711</v>
      </c>
      <c r="B53" s="8864"/>
      <c r="C53" s="6708"/>
      <c r="D53" s="6710"/>
    </row>
    <row r="54" spans="1:102" ht="24.75" customHeight="1" x14ac:dyDescent="0.25">
      <c r="A54" s="8863" t="s">
        <v>2712</v>
      </c>
      <c r="B54" s="8864"/>
      <c r="C54" s="6708"/>
      <c r="D54" s="6710"/>
    </row>
    <row r="55" spans="1:102" ht="15" customHeight="1" x14ac:dyDescent="0.25">
      <c r="A55" s="8784" t="s">
        <v>2713</v>
      </c>
      <c r="B55" s="6781" t="s">
        <v>2714</v>
      </c>
      <c r="C55" s="5843"/>
      <c r="D55" s="6782"/>
    </row>
    <row r="56" spans="1:102" ht="15" customHeight="1" x14ac:dyDescent="0.25">
      <c r="A56" s="8785"/>
      <c r="B56" s="6777" t="s">
        <v>2715</v>
      </c>
      <c r="C56" s="6695"/>
      <c r="D56" s="6360"/>
    </row>
    <row r="57" spans="1:102" ht="15" customHeight="1" x14ac:dyDescent="0.25">
      <c r="A57" s="8872" t="s">
        <v>2716</v>
      </c>
      <c r="B57" s="8872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73" t="s">
        <v>2718</v>
      </c>
      <c r="B59" s="8874"/>
      <c r="C59" s="8790" t="s">
        <v>2719</v>
      </c>
      <c r="D59" s="8791"/>
      <c r="E59" s="8890"/>
      <c r="F59" s="8891" t="s">
        <v>2670</v>
      </c>
      <c r="CA59" s="622"/>
      <c r="CB59" s="622"/>
      <c r="CW59" s="6210"/>
      <c r="CX59" s="6210"/>
    </row>
    <row r="60" spans="1:102" ht="24.95" customHeight="1" x14ac:dyDescent="0.25">
      <c r="A60" s="8875"/>
      <c r="B60" s="8876"/>
      <c r="C60" s="6774" t="s">
        <v>2720</v>
      </c>
      <c r="D60" s="6785" t="s">
        <v>2721</v>
      </c>
      <c r="E60" s="6657" t="s">
        <v>2722</v>
      </c>
      <c r="F60" s="7639"/>
      <c r="CA60" s="622"/>
      <c r="CB60" s="622"/>
      <c r="CW60" s="6210"/>
      <c r="CX60" s="6210"/>
    </row>
    <row r="61" spans="1:102" ht="15" customHeight="1" x14ac:dyDescent="0.25">
      <c r="A61" s="7357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357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357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357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62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833" t="s">
        <v>2729</v>
      </c>
      <c r="B66" s="8834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35" t="s">
        <v>1535</v>
      </c>
      <c r="B67" s="8836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35" t="s">
        <v>2730</v>
      </c>
      <c r="B68" s="8836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2" t="s">
        <v>2731</v>
      </c>
      <c r="B69" s="8892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35" t="s">
        <v>2732</v>
      </c>
      <c r="B70" s="8836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30" t="s">
        <v>2733</v>
      </c>
      <c r="B71" s="8219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77" t="s">
        <v>2735</v>
      </c>
      <c r="B73" s="8879" t="s">
        <v>2736</v>
      </c>
      <c r="C73" s="8880"/>
      <c r="D73" s="8880"/>
      <c r="E73" s="8881" t="s">
        <v>2737</v>
      </c>
      <c r="F73" s="8882"/>
      <c r="G73" s="8883"/>
      <c r="H73" s="8884" t="s">
        <v>2738</v>
      </c>
      <c r="I73" s="7359" t="s">
        <v>36</v>
      </c>
      <c r="J73" s="8887" t="s">
        <v>37</v>
      </c>
      <c r="K73" s="8896" t="s">
        <v>60</v>
      </c>
      <c r="L73" s="7354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77"/>
      <c r="B74" s="8842" t="s">
        <v>2739</v>
      </c>
      <c r="C74" s="8899"/>
      <c r="D74" s="8899"/>
      <c r="E74" s="8900" t="s">
        <v>2739</v>
      </c>
      <c r="F74" s="8901"/>
      <c r="G74" s="8902"/>
      <c r="H74" s="8885"/>
      <c r="I74" s="7493"/>
      <c r="J74" s="8888"/>
      <c r="K74" s="8897"/>
      <c r="L74" s="8186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78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86"/>
      <c r="I75" s="7360"/>
      <c r="J75" s="8889"/>
      <c r="K75" s="8898"/>
      <c r="L75" s="7355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844" t="s">
        <v>2746</v>
      </c>
      <c r="B81" s="8842" t="s">
        <v>29</v>
      </c>
      <c r="C81" s="8899"/>
      <c r="D81" s="8899"/>
      <c r="E81" s="8817" t="s">
        <v>2747</v>
      </c>
      <c r="F81" s="8817"/>
      <c r="G81" s="8817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627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903" t="s">
        <v>2757</v>
      </c>
      <c r="B90" s="8904"/>
      <c r="C90" s="8907" t="s">
        <v>68</v>
      </c>
      <c r="D90" s="8909" t="s">
        <v>2758</v>
      </c>
      <c r="E90" s="8909" t="s">
        <v>67</v>
      </c>
      <c r="F90" s="8911" t="s">
        <v>2759</v>
      </c>
      <c r="G90" s="8809" t="s">
        <v>29</v>
      </c>
      <c r="H90" s="8809"/>
      <c r="I90" s="8810"/>
    </row>
    <row r="91" spans="1:94" ht="15" customHeight="1" x14ac:dyDescent="0.25">
      <c r="A91" s="8905"/>
      <c r="B91" s="8906"/>
      <c r="C91" s="8908"/>
      <c r="D91" s="8910"/>
      <c r="E91" s="8910"/>
      <c r="F91" s="8912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833" t="s">
        <v>2760</v>
      </c>
      <c r="B92" s="8834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893" t="s">
        <v>2761</v>
      </c>
      <c r="B93" s="824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894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895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895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895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895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895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872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833" t="s">
        <v>2763</v>
      </c>
      <c r="B101" s="8834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913" t="s">
        <v>2764</v>
      </c>
      <c r="B102" s="8914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915" t="s">
        <v>2765</v>
      </c>
      <c r="B103" s="8916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68" t="s">
        <v>2766</v>
      </c>
      <c r="B104" s="8869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917" t="s">
        <v>2767</v>
      </c>
      <c r="B105" s="7607"/>
      <c r="C105" s="7607"/>
      <c r="D105" s="7607"/>
      <c r="E105" s="7607"/>
      <c r="F105" s="7607"/>
      <c r="G105" s="76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918" t="s">
        <v>2768</v>
      </c>
      <c r="B106" s="8919"/>
      <c r="C106" s="8919"/>
      <c r="D106" s="8919"/>
      <c r="E106" s="8919"/>
      <c r="F106" s="8919"/>
      <c r="G106" s="8919"/>
      <c r="H106" s="6246"/>
      <c r="I106" s="6246"/>
      <c r="J106" s="6246"/>
      <c r="K106" s="6246"/>
      <c r="L106" s="6246"/>
    </row>
    <row r="107" spans="1:102" x14ac:dyDescent="0.25">
      <c r="A107" s="8844" t="s">
        <v>280</v>
      </c>
      <c r="B107" s="8814"/>
      <c r="C107" s="8812" t="s">
        <v>77</v>
      </c>
      <c r="D107" s="8803" t="s">
        <v>2769</v>
      </c>
      <c r="E107" s="8804"/>
      <c r="F107" s="8804"/>
      <c r="G107" s="8804"/>
      <c r="H107" s="8804"/>
      <c r="I107" s="8804"/>
      <c r="J107" s="8804"/>
      <c r="K107" s="8813"/>
      <c r="L107" s="8814" t="s">
        <v>2770</v>
      </c>
    </row>
    <row r="108" spans="1:102" ht="21" x14ac:dyDescent="0.25">
      <c r="A108" s="8789"/>
      <c r="B108" s="8156"/>
      <c r="C108" s="8802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56"/>
    </row>
    <row r="109" spans="1:102" ht="15" customHeight="1" x14ac:dyDescent="0.25">
      <c r="A109" s="8815" t="s">
        <v>2779</v>
      </c>
      <c r="B109" s="8816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817" t="s">
        <v>280</v>
      </c>
      <c r="B111" s="8817"/>
      <c r="C111" s="8818" t="s">
        <v>2781</v>
      </c>
      <c r="D111" s="8781"/>
      <c r="E111" s="8803" t="s">
        <v>2782</v>
      </c>
      <c r="F111" s="8804"/>
      <c r="G111" s="8804"/>
      <c r="H111" s="8805"/>
      <c r="I111" s="8819" t="s">
        <v>2783</v>
      </c>
      <c r="J111" s="8819"/>
      <c r="K111" s="8806" t="s">
        <v>2784</v>
      </c>
      <c r="L111" s="8806" t="s">
        <v>2785</v>
      </c>
      <c r="M111" s="8788" t="s">
        <v>2786</v>
      </c>
      <c r="N111" s="8788" t="s">
        <v>2787</v>
      </c>
      <c r="O111" s="8788" t="s">
        <v>2788</v>
      </c>
      <c r="CA111" s="622"/>
      <c r="CB111" s="622"/>
      <c r="CW111" s="6210"/>
      <c r="CX111" s="6210"/>
    </row>
    <row r="112" spans="1:102" ht="31.5" x14ac:dyDescent="0.25">
      <c r="A112" s="8817"/>
      <c r="B112" s="8817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807"/>
      <c r="L112" s="8807"/>
      <c r="M112" s="7627"/>
      <c r="N112" s="7627"/>
      <c r="O112" s="7627"/>
      <c r="CA112" s="622"/>
      <c r="CB112" s="622"/>
      <c r="CW112" s="6210"/>
      <c r="CX112" s="6210"/>
    </row>
    <row r="113" spans="1:102" ht="15" customHeight="1" x14ac:dyDescent="0.25">
      <c r="A113" s="8798" t="s">
        <v>2779</v>
      </c>
      <c r="B113" s="8799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800" t="s">
        <v>2797</v>
      </c>
      <c r="B114" s="8801"/>
      <c r="C114" s="8801"/>
      <c r="D114" s="8801"/>
      <c r="E114" s="8801"/>
      <c r="F114" s="8801"/>
      <c r="G114" s="8801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8" t="s">
        <v>280</v>
      </c>
      <c r="B115" s="7314" t="s">
        <v>77</v>
      </c>
      <c r="C115" s="8803" t="s">
        <v>2769</v>
      </c>
      <c r="D115" s="8804"/>
      <c r="E115" s="8804"/>
      <c r="F115" s="8804"/>
      <c r="G115" s="8804"/>
      <c r="H115" s="8804"/>
      <c r="I115" s="8804"/>
      <c r="J115" s="8805"/>
      <c r="K115" s="8806" t="s">
        <v>2798</v>
      </c>
      <c r="L115" s="8808" t="s">
        <v>2799</v>
      </c>
      <c r="M115" s="8809"/>
      <c r="N115" s="8809"/>
      <c r="O115" s="8810"/>
    </row>
    <row r="116" spans="1:102" ht="42" x14ac:dyDescent="0.25">
      <c r="A116" s="7627"/>
      <c r="B116" s="8802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807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811" t="s">
        <v>2820</v>
      </c>
      <c r="B131" s="88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783" t="s">
        <v>614</v>
      </c>
      <c r="B133" s="8783"/>
      <c r="C133" s="6902" t="s">
        <v>2809</v>
      </c>
      <c r="D133" s="6653" t="s">
        <v>2810</v>
      </c>
    </row>
    <row r="134" spans="1:101" x14ac:dyDescent="0.25">
      <c r="A134" s="8784" t="s">
        <v>2822</v>
      </c>
      <c r="B134" s="6903" t="s">
        <v>2823</v>
      </c>
      <c r="C134" s="6904"/>
      <c r="D134" s="6905"/>
    </row>
    <row r="135" spans="1:101" x14ac:dyDescent="0.25">
      <c r="A135" s="8785"/>
      <c r="B135" s="6906" t="s">
        <v>2824</v>
      </c>
      <c r="C135" s="6350"/>
      <c r="D135" s="6351"/>
    </row>
    <row r="136" spans="1:101" ht="15" customHeight="1" x14ac:dyDescent="0.25">
      <c r="A136" s="8784" t="s">
        <v>2825</v>
      </c>
      <c r="B136" s="6907" t="s">
        <v>971</v>
      </c>
      <c r="C136" s="6271"/>
      <c r="D136" s="6679"/>
    </row>
    <row r="137" spans="1:101" ht="15" customHeight="1" x14ac:dyDescent="0.25">
      <c r="A137" s="8786"/>
      <c r="B137" s="6908" t="s">
        <v>2826</v>
      </c>
      <c r="C137" s="6686"/>
      <c r="D137" s="6559"/>
    </row>
    <row r="138" spans="1:101" ht="15" customHeight="1" x14ac:dyDescent="0.25">
      <c r="A138" s="8786"/>
      <c r="B138" s="6908" t="s">
        <v>98</v>
      </c>
      <c r="C138" s="6686"/>
      <c r="D138" s="6559"/>
    </row>
    <row r="139" spans="1:101" ht="15" customHeight="1" x14ac:dyDescent="0.25">
      <c r="A139" s="8785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787" t="s">
        <v>289</v>
      </c>
      <c r="B141" s="8788" t="s">
        <v>77</v>
      </c>
      <c r="C141" s="8790" t="s">
        <v>29</v>
      </c>
      <c r="D141" s="8791"/>
      <c r="E141" s="8791"/>
      <c r="F141" s="8791"/>
      <c r="G141" s="8791"/>
      <c r="H141" s="8791"/>
      <c r="I141" s="8791"/>
      <c r="J141" s="8791"/>
      <c r="K141" s="8792"/>
      <c r="L141" s="8793" t="s">
        <v>36</v>
      </c>
      <c r="M141" s="8795" t="s">
        <v>37</v>
      </c>
      <c r="N141" s="8797" t="s">
        <v>2828</v>
      </c>
      <c r="CA141" s="622"/>
      <c r="CW141" s="6210"/>
    </row>
    <row r="142" spans="1:101" ht="27.95" customHeight="1" x14ac:dyDescent="0.25">
      <c r="A142" s="7611"/>
      <c r="B142" s="878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794"/>
      <c r="M142" s="8796"/>
      <c r="N142" s="7452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780" t="s">
        <v>2832</v>
      </c>
      <c r="B147" s="8781" t="s">
        <v>4428</v>
      </c>
      <c r="C147" s="8782"/>
      <c r="D147" s="8782"/>
      <c r="E147" s="8782"/>
      <c r="F147" s="6919" t="s">
        <v>2833</v>
      </c>
    </row>
    <row r="148" spans="1:100" ht="21" x14ac:dyDescent="0.25">
      <c r="A148" s="8255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 ()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 ()</v>
      </c>
    </row>
    <row r="4" spans="1:30" x14ac:dyDescent="0.25">
      <c r="A4" s="5551" t="str">
        <f>CONCATENATE("MES: ",NOMBRE!B6, " (",NOMBRE!C6,NOMBRE!D6,")")</f>
        <v>MES: MARZO (03)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8922" t="s">
        <v>2852</v>
      </c>
      <c r="B6" s="8922"/>
      <c r="C6" s="8922"/>
      <c r="D6" s="8922"/>
      <c r="E6" s="8922"/>
      <c r="F6" s="8922"/>
      <c r="G6" s="8922"/>
      <c r="H6" s="8922"/>
      <c r="I6" s="8922"/>
      <c r="J6" s="8922"/>
      <c r="K6" s="8922"/>
      <c r="L6" s="8922"/>
      <c r="M6" s="8922"/>
      <c r="N6" s="8922"/>
      <c r="O6" s="8922"/>
      <c r="P6" s="8922"/>
      <c r="Q6" s="8922"/>
      <c r="R6" s="8922"/>
      <c r="S6" s="8922"/>
      <c r="T6" s="8922"/>
      <c r="U6" s="8922"/>
      <c r="V6" s="8922"/>
    </row>
    <row r="8" spans="1:30" s="939" customFormat="1" ht="18" customHeight="1" x14ac:dyDescent="0.2">
      <c r="A8" s="8955" t="s">
        <v>2853</v>
      </c>
      <c r="B8" s="8955"/>
      <c r="C8" s="8955"/>
    </row>
    <row r="9" spans="1:30" s="65" customFormat="1" ht="15" customHeight="1" x14ac:dyDescent="0.15">
      <c r="A9" s="8848" t="s">
        <v>2854</v>
      </c>
      <c r="B9" s="8848" t="s">
        <v>2855</v>
      </c>
      <c r="C9" s="8848"/>
      <c r="D9" s="8844" t="s">
        <v>77</v>
      </c>
      <c r="E9" s="8839"/>
      <c r="F9" s="8814"/>
      <c r="G9" s="8803" t="s">
        <v>101</v>
      </c>
      <c r="H9" s="8804"/>
      <c r="I9" s="8804"/>
      <c r="J9" s="8804"/>
      <c r="K9" s="8804"/>
      <c r="L9" s="8804"/>
      <c r="M9" s="8804"/>
      <c r="N9" s="8804"/>
      <c r="O9" s="8804"/>
      <c r="P9" s="8804"/>
      <c r="Q9" s="8804"/>
      <c r="R9" s="8804"/>
      <c r="S9" s="8804"/>
      <c r="T9" s="8804"/>
      <c r="U9" s="8804"/>
      <c r="V9" s="8804"/>
      <c r="W9" s="8804"/>
      <c r="X9" s="8804"/>
      <c r="Y9" s="8804"/>
      <c r="Z9" s="8804"/>
      <c r="AA9" s="8804"/>
      <c r="AB9" s="8804"/>
      <c r="AC9" s="8804"/>
      <c r="AD9" s="8805"/>
    </row>
    <row r="10" spans="1:30" s="65" customFormat="1" ht="15" customHeight="1" x14ac:dyDescent="0.15">
      <c r="A10" s="8848"/>
      <c r="B10" s="8848"/>
      <c r="C10" s="8848"/>
      <c r="D10" s="8789"/>
      <c r="E10" s="8161"/>
      <c r="F10" s="8156"/>
      <c r="G10" s="8842" t="s">
        <v>2856</v>
      </c>
      <c r="H10" s="8843"/>
      <c r="I10" s="8842" t="s">
        <v>1340</v>
      </c>
      <c r="J10" s="8843"/>
      <c r="K10" s="8817" t="s">
        <v>310</v>
      </c>
      <c r="L10" s="8817"/>
      <c r="M10" s="8817" t="s">
        <v>987</v>
      </c>
      <c r="N10" s="8817"/>
      <c r="O10" s="8817" t="s">
        <v>640</v>
      </c>
      <c r="P10" s="8817"/>
      <c r="Q10" s="8817" t="s">
        <v>2113</v>
      </c>
      <c r="R10" s="8817"/>
      <c r="S10" s="8817" t="s">
        <v>641</v>
      </c>
      <c r="T10" s="8817"/>
      <c r="U10" s="8817" t="s">
        <v>2114</v>
      </c>
      <c r="V10" s="8817"/>
      <c r="W10" s="8817" t="s">
        <v>2115</v>
      </c>
      <c r="X10" s="8817"/>
      <c r="Y10" s="8817" t="s">
        <v>1997</v>
      </c>
      <c r="Z10" s="8817"/>
      <c r="AA10" s="8817" t="s">
        <v>1625</v>
      </c>
      <c r="AB10" s="8817"/>
      <c r="AC10" s="8817" t="s">
        <v>675</v>
      </c>
      <c r="AD10" s="8817"/>
    </row>
    <row r="11" spans="1:30" s="65" customFormat="1" ht="15" customHeight="1" x14ac:dyDescent="0.15">
      <c r="A11" s="8848"/>
      <c r="B11" s="8848"/>
      <c r="C11" s="8848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61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8920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8921" t="s">
        <v>2861</v>
      </c>
      <c r="B14" s="8799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23" t="s">
        <v>77</v>
      </c>
      <c r="B15" s="8924"/>
      <c r="C15" s="8925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8926" t="s">
        <v>2862</v>
      </c>
      <c r="B16" s="8927"/>
      <c r="C16" s="8928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29" t="s">
        <v>2863</v>
      </c>
      <c r="B17" s="7604"/>
      <c r="C17" s="76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8962" t="s">
        <v>2864</v>
      </c>
      <c r="B18" s="8962"/>
      <c r="C18" s="8962"/>
    </row>
    <row r="19" spans="1:30" ht="15" customHeight="1" x14ac:dyDescent="0.25">
      <c r="A19" s="8848" t="s">
        <v>2854</v>
      </c>
      <c r="B19" s="8848" t="s">
        <v>2855</v>
      </c>
      <c r="C19" s="8848"/>
      <c r="D19" s="8844" t="s">
        <v>77</v>
      </c>
      <c r="E19" s="8839"/>
      <c r="F19" s="8814"/>
      <c r="G19" s="8803" t="s">
        <v>101</v>
      </c>
      <c r="H19" s="8804"/>
      <c r="I19" s="8804"/>
      <c r="J19" s="8804"/>
      <c r="K19" s="8804"/>
      <c r="L19" s="8804"/>
      <c r="M19" s="8804"/>
      <c r="N19" s="8804"/>
      <c r="O19" s="8804"/>
      <c r="P19" s="8804"/>
      <c r="Q19" s="8804"/>
      <c r="R19" s="8804"/>
      <c r="S19" s="8804"/>
      <c r="T19" s="8804"/>
      <c r="U19" s="8804"/>
      <c r="V19" s="8804"/>
      <c r="W19" s="8804"/>
      <c r="X19" s="8804"/>
      <c r="Y19" s="8804"/>
      <c r="Z19" s="8804"/>
      <c r="AA19" s="8804"/>
      <c r="AB19" s="8804"/>
      <c r="AC19" s="8804"/>
      <c r="AD19" s="8805"/>
    </row>
    <row r="20" spans="1:30" ht="15" customHeight="1" x14ac:dyDescent="0.25">
      <c r="A20" s="8848"/>
      <c r="B20" s="8848"/>
      <c r="C20" s="8848"/>
      <c r="D20" s="8789"/>
      <c r="E20" s="8161"/>
      <c r="F20" s="8161"/>
      <c r="G20" s="8842" t="s">
        <v>2856</v>
      </c>
      <c r="H20" s="8843"/>
      <c r="I20" s="8817" t="s">
        <v>1340</v>
      </c>
      <c r="J20" s="8817"/>
      <c r="K20" s="8817" t="s">
        <v>310</v>
      </c>
      <c r="L20" s="8817"/>
      <c r="M20" s="8817" t="s">
        <v>987</v>
      </c>
      <c r="N20" s="8817"/>
      <c r="O20" s="8817" t="s">
        <v>640</v>
      </c>
      <c r="P20" s="8817"/>
      <c r="Q20" s="8817" t="s">
        <v>2113</v>
      </c>
      <c r="R20" s="8817"/>
      <c r="S20" s="8817" t="s">
        <v>641</v>
      </c>
      <c r="T20" s="8817"/>
      <c r="U20" s="8817" t="s">
        <v>2114</v>
      </c>
      <c r="V20" s="8817"/>
      <c r="W20" s="8817" t="s">
        <v>2115</v>
      </c>
      <c r="X20" s="8817"/>
      <c r="Y20" s="8817" t="s">
        <v>1997</v>
      </c>
      <c r="Z20" s="8817"/>
      <c r="AA20" s="8817" t="s">
        <v>1625</v>
      </c>
      <c r="AB20" s="8817"/>
      <c r="AC20" s="8817" t="s">
        <v>675</v>
      </c>
      <c r="AD20" s="8817"/>
    </row>
    <row r="21" spans="1:30" ht="15" customHeight="1" x14ac:dyDescent="0.25">
      <c r="A21" s="8848"/>
      <c r="B21" s="8848"/>
      <c r="C21" s="8848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357" t="s">
        <v>2857</v>
      </c>
      <c r="B22" s="8865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357"/>
      <c r="B23" s="8252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357"/>
      <c r="B24" s="8865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62"/>
      <c r="B25" s="8252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642" t="s">
        <v>2861</v>
      </c>
      <c r="B26" s="8213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8921"/>
      <c r="B27" s="8215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8968" t="s">
        <v>77</v>
      </c>
      <c r="B28" s="8969"/>
      <c r="C28" s="8970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8971" t="s">
        <v>2867</v>
      </c>
      <c r="B29" s="8971"/>
      <c r="C29" s="8971"/>
      <c r="D29" s="8971"/>
      <c r="E29" s="8971"/>
      <c r="F29" s="8971"/>
    </row>
    <row r="30" spans="1:30" ht="15" customHeight="1" x14ac:dyDescent="0.25">
      <c r="A30" s="6975" t="s">
        <v>608</v>
      </c>
      <c r="B30" s="6975" t="s">
        <v>280</v>
      </c>
      <c r="C30" s="8930" t="s">
        <v>2868</v>
      </c>
      <c r="D30" s="8931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784" t="s">
        <v>2870</v>
      </c>
      <c r="B31" s="8932" t="s">
        <v>2871</v>
      </c>
      <c r="C31" s="8933" t="s">
        <v>2872</v>
      </c>
      <c r="D31" s="8934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786"/>
      <c r="B32" s="8932"/>
      <c r="C32" s="8935" t="s">
        <v>2873</v>
      </c>
      <c r="D32" s="8936"/>
      <c r="E32" s="6982">
        <f t="shared" si="6"/>
        <v>0</v>
      </c>
      <c r="F32" s="6983"/>
      <c r="G32" s="6984"/>
    </row>
    <row r="33" spans="1:7" ht="15" customHeight="1" x14ac:dyDescent="0.25">
      <c r="A33" s="8786"/>
      <c r="B33" s="8932"/>
      <c r="C33" s="8937" t="s">
        <v>2874</v>
      </c>
      <c r="D33" s="8938"/>
      <c r="E33" s="6985">
        <f t="shared" si="6"/>
        <v>0</v>
      </c>
      <c r="F33" s="6986"/>
      <c r="G33" s="1520"/>
    </row>
    <row r="34" spans="1:7" ht="15" customHeight="1" x14ac:dyDescent="0.25">
      <c r="A34" s="8786"/>
      <c r="B34" s="8784" t="s">
        <v>2875</v>
      </c>
      <c r="C34" s="8963" t="s">
        <v>2876</v>
      </c>
      <c r="D34" s="8964"/>
      <c r="E34" s="6987">
        <f t="shared" si="6"/>
        <v>0</v>
      </c>
      <c r="F34" s="5999"/>
      <c r="G34" s="5572"/>
    </row>
    <row r="35" spans="1:7" ht="15" customHeight="1" x14ac:dyDescent="0.25">
      <c r="A35" s="8786"/>
      <c r="B35" s="8785"/>
      <c r="C35" s="8937" t="s">
        <v>2877</v>
      </c>
      <c r="D35" s="8938"/>
      <c r="E35" s="6985">
        <f t="shared" si="6"/>
        <v>0</v>
      </c>
      <c r="F35" s="6986"/>
      <c r="G35" s="1520"/>
    </row>
    <row r="36" spans="1:7" ht="15" customHeight="1" x14ac:dyDescent="0.25">
      <c r="A36" s="8786"/>
      <c r="B36" s="8965" t="s">
        <v>2878</v>
      </c>
      <c r="C36" s="8963" t="s">
        <v>2879</v>
      </c>
      <c r="D36" s="8964"/>
      <c r="E36" s="6987">
        <f t="shared" si="6"/>
        <v>0</v>
      </c>
      <c r="F36" s="5999"/>
      <c r="G36" s="5572"/>
    </row>
    <row r="37" spans="1:7" ht="15" customHeight="1" x14ac:dyDescent="0.25">
      <c r="A37" s="8786"/>
      <c r="B37" s="8966"/>
      <c r="C37" s="8960" t="s">
        <v>2880</v>
      </c>
      <c r="D37" s="8961"/>
      <c r="E37" s="6985">
        <f t="shared" si="6"/>
        <v>0</v>
      </c>
      <c r="F37" s="6986"/>
      <c r="G37" s="1520"/>
    </row>
    <row r="38" spans="1:7" ht="15" customHeight="1" x14ac:dyDescent="0.25">
      <c r="A38" s="8786"/>
      <c r="B38" s="8965" t="s">
        <v>2881</v>
      </c>
      <c r="C38" s="8956" t="s">
        <v>2882</v>
      </c>
      <c r="D38" s="8957"/>
      <c r="E38" s="6987">
        <f t="shared" si="6"/>
        <v>0</v>
      </c>
      <c r="F38" s="5999"/>
      <c r="G38" s="5572"/>
    </row>
    <row r="39" spans="1:7" ht="15" customHeight="1" x14ac:dyDescent="0.25">
      <c r="A39" s="8786"/>
      <c r="B39" s="8967"/>
      <c r="C39" s="8958" t="s">
        <v>2883</v>
      </c>
      <c r="D39" s="8959"/>
      <c r="E39" s="6982">
        <f t="shared" si="6"/>
        <v>0</v>
      </c>
      <c r="F39" s="6983"/>
      <c r="G39" s="6984"/>
    </row>
    <row r="40" spans="1:7" ht="15" customHeight="1" x14ac:dyDescent="0.25">
      <c r="A40" s="8786"/>
      <c r="B40" s="8967"/>
      <c r="C40" s="8958" t="s">
        <v>2884</v>
      </c>
      <c r="D40" s="8959"/>
      <c r="E40" s="6982">
        <f t="shared" si="6"/>
        <v>0</v>
      </c>
      <c r="F40" s="6983"/>
      <c r="G40" s="6984"/>
    </row>
    <row r="41" spans="1:7" ht="15" customHeight="1" x14ac:dyDescent="0.25">
      <c r="A41" s="8785"/>
      <c r="B41" s="8966"/>
      <c r="C41" s="8960" t="s">
        <v>2885</v>
      </c>
      <c r="D41" s="8961"/>
      <c r="E41" s="6985">
        <f t="shared" si="6"/>
        <v>0</v>
      </c>
      <c r="F41" s="6986"/>
      <c r="G41" s="1520"/>
    </row>
    <row r="42" spans="1:7" ht="15" customHeight="1" x14ac:dyDescent="0.25">
      <c r="A42" s="8784" t="s">
        <v>2886</v>
      </c>
      <c r="B42" s="8784" t="s">
        <v>2887</v>
      </c>
      <c r="C42" s="8871" t="s">
        <v>2888</v>
      </c>
      <c r="D42" s="8947"/>
      <c r="E42" s="6988">
        <f t="shared" si="6"/>
        <v>0</v>
      </c>
      <c r="F42" s="6989"/>
      <c r="G42" s="6990"/>
    </row>
    <row r="43" spans="1:7" ht="21" x14ac:dyDescent="0.25">
      <c r="A43" s="8786"/>
      <c r="B43" s="8786"/>
      <c r="C43" s="8784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786"/>
      <c r="B44" s="8786"/>
      <c r="C44" s="8785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786"/>
      <c r="B45" s="8786"/>
      <c r="C45" s="8940" t="s">
        <v>2892</v>
      </c>
      <c r="D45" s="8942"/>
      <c r="E45" s="6987">
        <f t="shared" si="6"/>
        <v>0</v>
      </c>
      <c r="F45" s="5999"/>
      <c r="G45" s="5572"/>
    </row>
    <row r="46" spans="1:7" ht="15" customHeight="1" x14ac:dyDescent="0.25">
      <c r="A46" s="8786"/>
      <c r="B46" s="8786"/>
      <c r="C46" s="8943" t="s">
        <v>2893</v>
      </c>
      <c r="D46" s="8945"/>
      <c r="E46" s="6982">
        <f t="shared" si="6"/>
        <v>0</v>
      </c>
      <c r="F46" s="6983"/>
      <c r="G46" s="6984"/>
    </row>
    <row r="47" spans="1:7" ht="15" customHeight="1" x14ac:dyDescent="0.25">
      <c r="A47" s="8786"/>
      <c r="B47" s="8786"/>
      <c r="C47" s="8943" t="s">
        <v>2894</v>
      </c>
      <c r="D47" s="8945"/>
      <c r="E47" s="6982">
        <f t="shared" si="6"/>
        <v>0</v>
      </c>
      <c r="F47" s="6983"/>
      <c r="G47" s="6984"/>
    </row>
    <row r="48" spans="1:7" ht="15" customHeight="1" x14ac:dyDescent="0.25">
      <c r="A48" s="8785"/>
      <c r="B48" s="8785"/>
      <c r="C48" s="8871" t="s">
        <v>2895</v>
      </c>
      <c r="D48" s="8947"/>
      <c r="E48" s="6985">
        <f t="shared" si="6"/>
        <v>0</v>
      </c>
      <c r="F48" s="6986"/>
      <c r="G48" s="1520"/>
    </row>
    <row r="49" spans="1:8" ht="15" customHeight="1" x14ac:dyDescent="0.25">
      <c r="A49" s="8784" t="s">
        <v>2896</v>
      </c>
      <c r="B49" s="8940" t="s">
        <v>2897</v>
      </c>
      <c r="C49" s="8941"/>
      <c r="D49" s="8942"/>
      <c r="E49" s="6980">
        <f t="shared" si="6"/>
        <v>0</v>
      </c>
      <c r="F49" s="6305"/>
      <c r="G49" s="6981"/>
    </row>
    <row r="50" spans="1:8" ht="15" customHeight="1" x14ac:dyDescent="0.25">
      <c r="A50" s="8786"/>
      <c r="B50" s="8943" t="s">
        <v>2898</v>
      </c>
      <c r="C50" s="8944"/>
      <c r="D50" s="8945"/>
      <c r="E50" s="6982">
        <f t="shared" si="6"/>
        <v>0</v>
      </c>
      <c r="F50" s="6983"/>
      <c r="G50" s="6984"/>
    </row>
    <row r="51" spans="1:8" ht="15" customHeight="1" x14ac:dyDescent="0.25">
      <c r="A51" s="8786"/>
      <c r="B51" s="8943" t="s">
        <v>2899</v>
      </c>
      <c r="C51" s="8944"/>
      <c r="D51" s="8945"/>
      <c r="E51" s="6982">
        <f t="shared" si="6"/>
        <v>0</v>
      </c>
      <c r="F51" s="6983"/>
      <c r="G51" s="6984"/>
    </row>
    <row r="52" spans="1:8" ht="15" customHeight="1" x14ac:dyDescent="0.25">
      <c r="A52" s="8785"/>
      <c r="B52" s="8949" t="s">
        <v>2900</v>
      </c>
      <c r="C52" s="8950"/>
      <c r="D52" s="8951"/>
      <c r="E52" s="6985">
        <f t="shared" si="6"/>
        <v>0</v>
      </c>
      <c r="F52" s="6986"/>
      <c r="G52" s="1520"/>
    </row>
    <row r="53" spans="1:8" ht="15" customHeight="1" x14ac:dyDescent="0.25">
      <c r="A53" s="8786" t="s">
        <v>2901</v>
      </c>
      <c r="B53" s="8952" t="s">
        <v>2902</v>
      </c>
      <c r="C53" s="8953"/>
      <c r="D53" s="8954"/>
      <c r="E53" s="6987">
        <f t="shared" si="6"/>
        <v>0</v>
      </c>
      <c r="F53" s="5999"/>
      <c r="G53" s="5572"/>
    </row>
    <row r="54" spans="1:8" ht="15" customHeight="1" x14ac:dyDescent="0.25">
      <c r="A54" s="8785"/>
      <c r="B54" s="8949" t="s">
        <v>2903</v>
      </c>
      <c r="C54" s="8950"/>
      <c r="D54" s="8951"/>
      <c r="E54" s="6985">
        <f t="shared" si="6"/>
        <v>0</v>
      </c>
      <c r="F54" s="6986"/>
      <c r="G54" s="1520"/>
    </row>
    <row r="55" spans="1:8" ht="15" customHeight="1" x14ac:dyDescent="0.25">
      <c r="A55" s="8784" t="s">
        <v>2904</v>
      </c>
      <c r="B55" s="8940" t="s">
        <v>2905</v>
      </c>
      <c r="C55" s="8941"/>
      <c r="D55" s="8942"/>
      <c r="E55" s="6987">
        <f t="shared" si="6"/>
        <v>0</v>
      </c>
      <c r="F55" s="5999"/>
      <c r="G55" s="5572"/>
    </row>
    <row r="56" spans="1:8" ht="15" customHeight="1" x14ac:dyDescent="0.25">
      <c r="A56" s="8786"/>
      <c r="B56" s="8943" t="s">
        <v>2906</v>
      </c>
      <c r="C56" s="8944"/>
      <c r="D56" s="8945"/>
      <c r="E56" s="6982">
        <f t="shared" si="6"/>
        <v>0</v>
      </c>
      <c r="F56" s="6983"/>
      <c r="G56" s="6984"/>
    </row>
    <row r="57" spans="1:8" ht="15" customHeight="1" x14ac:dyDescent="0.25">
      <c r="A57" s="8786"/>
      <c r="B57" s="8943" t="s">
        <v>2907</v>
      </c>
      <c r="C57" s="8944"/>
      <c r="D57" s="8945"/>
      <c r="E57" s="6982">
        <f t="shared" si="6"/>
        <v>0</v>
      </c>
      <c r="F57" s="6983"/>
      <c r="G57" s="6984"/>
    </row>
    <row r="58" spans="1:8" ht="15" customHeight="1" x14ac:dyDescent="0.25">
      <c r="A58" s="8786"/>
      <c r="B58" s="8943" t="s">
        <v>2908</v>
      </c>
      <c r="C58" s="8944"/>
      <c r="D58" s="8945"/>
      <c r="E58" s="6982">
        <f t="shared" si="6"/>
        <v>0</v>
      </c>
      <c r="F58" s="6983"/>
      <c r="G58" s="6984"/>
    </row>
    <row r="59" spans="1:8" ht="15" customHeight="1" x14ac:dyDescent="0.25">
      <c r="A59" s="8786"/>
      <c r="B59" s="8943" t="s">
        <v>2909</v>
      </c>
      <c r="C59" s="8944"/>
      <c r="D59" s="8945"/>
      <c r="E59" s="6982">
        <f t="shared" si="6"/>
        <v>0</v>
      </c>
      <c r="F59" s="6983"/>
      <c r="G59" s="6984"/>
    </row>
    <row r="60" spans="1:8" ht="15" customHeight="1" x14ac:dyDescent="0.25">
      <c r="A60" s="8785"/>
      <c r="B60" s="8871" t="s">
        <v>2910</v>
      </c>
      <c r="C60" s="8946"/>
      <c r="D60" s="8947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63" t="s">
        <v>2912</v>
      </c>
      <c r="C61" s="8948"/>
      <c r="D61" s="8864"/>
      <c r="E61" s="6988">
        <f t="shared" si="6"/>
        <v>0</v>
      </c>
      <c r="F61" s="6989"/>
      <c r="G61" s="6990"/>
    </row>
    <row r="62" spans="1:8" s="939" customFormat="1" ht="18" customHeight="1" x14ac:dyDescent="0.2">
      <c r="A62" s="8939" t="s">
        <v>2913</v>
      </c>
      <c r="B62" s="8939"/>
      <c r="C62" s="8939"/>
      <c r="D62" s="8939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3" t="s">
        <v>2917</v>
      </c>
      <c r="B67" s="8973"/>
      <c r="C67" s="8973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65" t="s">
        <v>2919</v>
      </c>
      <c r="B69" s="6769" t="s">
        <v>2920</v>
      </c>
      <c r="C69" s="6680"/>
    </row>
    <row r="70" spans="1:3" s="65" customFormat="1" ht="15" customHeight="1" x14ac:dyDescent="0.15">
      <c r="A70" s="7335"/>
      <c r="B70" s="6730" t="s">
        <v>2921</v>
      </c>
      <c r="C70" s="6163"/>
    </row>
    <row r="71" spans="1:3" s="65" customFormat="1" ht="15" customHeight="1" x14ac:dyDescent="0.15">
      <c r="A71" s="7335"/>
      <c r="B71" s="6925" t="s">
        <v>2922</v>
      </c>
      <c r="C71" s="6166"/>
    </row>
    <row r="72" spans="1:3" s="65" customFormat="1" ht="15" customHeight="1" x14ac:dyDescent="0.15">
      <c r="A72" s="7335"/>
      <c r="B72" s="6925" t="s">
        <v>2923</v>
      </c>
      <c r="C72" s="6166"/>
    </row>
    <row r="73" spans="1:3" s="65" customFormat="1" ht="15" customHeight="1" x14ac:dyDescent="0.15">
      <c r="A73" s="8865" t="s">
        <v>2924</v>
      </c>
      <c r="B73" s="6769" t="s">
        <v>2925</v>
      </c>
      <c r="C73" s="6680"/>
    </row>
    <row r="74" spans="1:3" s="65" customFormat="1" ht="15" customHeight="1" x14ac:dyDescent="0.15">
      <c r="A74" s="7335"/>
      <c r="B74" s="6730" t="s">
        <v>2926</v>
      </c>
      <c r="C74" s="6163"/>
    </row>
    <row r="75" spans="1:3" s="65" customFormat="1" ht="15" customHeight="1" x14ac:dyDescent="0.15">
      <c r="A75" s="7335"/>
      <c r="B75" s="6925" t="s">
        <v>2927</v>
      </c>
      <c r="C75" s="6163"/>
    </row>
    <row r="76" spans="1:3" s="65" customFormat="1" ht="15" customHeight="1" x14ac:dyDescent="0.15">
      <c r="A76" s="7335"/>
      <c r="B76" s="6925" t="s">
        <v>2923</v>
      </c>
      <c r="C76" s="6166"/>
    </row>
    <row r="77" spans="1:3" s="65" customFormat="1" ht="15" customHeight="1" x14ac:dyDescent="0.15">
      <c r="A77" s="8252"/>
      <c r="B77" s="6925" t="s">
        <v>2922</v>
      </c>
      <c r="C77" s="6166"/>
    </row>
    <row r="78" spans="1:3" ht="31.5" x14ac:dyDescent="0.25">
      <c r="A78" s="8865" t="s">
        <v>2928</v>
      </c>
      <c r="B78" s="6997" t="s">
        <v>2929</v>
      </c>
      <c r="C78" s="6680"/>
    </row>
    <row r="79" spans="1:3" ht="21" x14ac:dyDescent="0.25">
      <c r="A79" s="7335"/>
      <c r="B79" s="6925" t="s">
        <v>2930</v>
      </c>
      <c r="C79" s="6163"/>
    </row>
    <row r="80" spans="1:3" s="65" customFormat="1" ht="15" customHeight="1" x14ac:dyDescent="0.15">
      <c r="A80" s="8252"/>
      <c r="B80" s="6487" t="s">
        <v>2923</v>
      </c>
      <c r="C80" s="6548"/>
    </row>
    <row r="81" spans="1:12" s="65" customFormat="1" ht="15" customHeight="1" x14ac:dyDescent="0.15">
      <c r="A81" s="8982" t="s">
        <v>2931</v>
      </c>
      <c r="B81" s="8983"/>
      <c r="C81" s="6548"/>
    </row>
    <row r="82" spans="1:12" s="939" customFormat="1" ht="18" customHeight="1" x14ac:dyDescent="0.2">
      <c r="A82" s="8972" t="s">
        <v>2932</v>
      </c>
      <c r="B82" s="8972"/>
      <c r="C82" s="8972"/>
      <c r="D82" s="8972"/>
      <c r="E82" s="8972"/>
      <c r="F82" s="8972"/>
      <c r="G82" s="8972"/>
      <c r="H82" s="8972"/>
      <c r="I82" s="6994"/>
    </row>
    <row r="83" spans="1:12" ht="15" customHeight="1" x14ac:dyDescent="0.25">
      <c r="A83" s="8782" t="s">
        <v>2933</v>
      </c>
      <c r="B83" s="8782"/>
      <c r="C83" s="8984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 x14ac:dyDescent="0.25">
      <c r="A84" s="8782"/>
      <c r="B84" s="8782"/>
      <c r="C84" s="8985"/>
      <c r="D84" s="8975"/>
      <c r="E84" s="6999" t="s">
        <v>2925</v>
      </c>
      <c r="F84" s="7000" t="s">
        <v>2936</v>
      </c>
      <c r="G84" s="6998" t="s">
        <v>2923</v>
      </c>
      <c r="H84" s="8976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29" t="s">
        <v>603</v>
      </c>
      <c r="B89" s="76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72" t="s">
        <v>2942</v>
      </c>
      <c r="B92" s="8972"/>
      <c r="C92" s="8972"/>
      <c r="D92" s="8972"/>
      <c r="E92" s="8972"/>
      <c r="F92" s="8972"/>
      <c r="G92" s="8972"/>
      <c r="H92" s="8972"/>
      <c r="I92" s="6994"/>
      <c r="J92" s="6994"/>
      <c r="K92" s="6994"/>
      <c r="L92" s="6994"/>
    </row>
    <row r="93" spans="1:12" ht="15" customHeight="1" x14ac:dyDescent="0.25">
      <c r="A93" s="8782" t="s">
        <v>2933</v>
      </c>
      <c r="B93" s="8782"/>
      <c r="C93" s="8984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 x14ac:dyDescent="0.25">
      <c r="A94" s="8782"/>
      <c r="B94" s="8782"/>
      <c r="C94" s="8985"/>
      <c r="D94" s="8975"/>
      <c r="E94" s="6999" t="s">
        <v>2925</v>
      </c>
      <c r="F94" s="7000" t="s">
        <v>2936</v>
      </c>
      <c r="G94" s="6998" t="s">
        <v>2923</v>
      </c>
      <c r="H94" s="8976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7" t="s">
        <v>2944</v>
      </c>
      <c r="B97" s="8988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9" t="s">
        <v>603</v>
      </c>
      <c r="B99" s="8990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72" t="s">
        <v>2946</v>
      </c>
      <c r="B102" s="8972"/>
      <c r="C102" s="8972"/>
      <c r="D102" s="8972"/>
      <c r="E102" s="8972"/>
      <c r="F102" s="8972"/>
      <c r="G102" s="8972"/>
      <c r="H102" s="8972"/>
      <c r="I102" s="8972"/>
    </row>
    <row r="103" spans="1:9" ht="42" x14ac:dyDescent="0.25">
      <c r="A103" s="8818" t="s">
        <v>2386</v>
      </c>
      <c r="B103" s="8781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6" t="s">
        <v>2953</v>
      </c>
      <c r="B104" s="8867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65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335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252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92" t="s">
        <v>2931</v>
      </c>
      <c r="B109" s="8993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91" t="s">
        <v>2954</v>
      </c>
      <c r="B111" s="8991"/>
      <c r="C111" s="8991"/>
      <c r="D111" s="8991"/>
      <c r="E111" s="8991"/>
      <c r="F111" s="8991"/>
      <c r="G111" s="8991"/>
      <c r="H111" s="8991"/>
      <c r="I111" s="8991"/>
    </row>
    <row r="112" spans="1:9" ht="42" x14ac:dyDescent="0.25">
      <c r="A112" s="8818" t="s">
        <v>2386</v>
      </c>
      <c r="B112" s="8781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6" t="s">
        <v>2953</v>
      </c>
      <c r="B113" s="8867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65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335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252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92" t="s">
        <v>2931</v>
      </c>
      <c r="B118" s="8993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18" t="s">
        <v>2855</v>
      </c>
      <c r="B135" s="8781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6" t="s">
        <v>2953</v>
      </c>
      <c r="B136" s="8867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65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335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252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92" t="s">
        <v>2931</v>
      </c>
      <c r="B141" s="8993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55" t="s">
        <v>2971</v>
      </c>
      <c r="B144" s="8955"/>
      <c r="C144" s="8955"/>
      <c r="D144" s="8955"/>
      <c r="E144" s="8955"/>
      <c r="F144" s="8955"/>
      <c r="G144" s="8955"/>
      <c r="H144" s="8955"/>
      <c r="I144" s="927"/>
    </row>
    <row r="145" spans="1:9" x14ac:dyDescent="0.25">
      <c r="A145" s="8844" t="s">
        <v>2972</v>
      </c>
      <c r="B145" s="8814"/>
      <c r="C145" s="8803" t="s">
        <v>1217</v>
      </c>
      <c r="D145" s="8804"/>
      <c r="E145" s="8805"/>
      <c r="F145" s="8803" t="s">
        <v>1218</v>
      </c>
      <c r="G145" s="8804"/>
      <c r="H145" s="8805"/>
    </row>
    <row r="146" spans="1:9" x14ac:dyDescent="0.25">
      <c r="A146" s="8789"/>
      <c r="B146" s="8156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6" t="s">
        <v>2919</v>
      </c>
      <c r="B147" s="8867"/>
      <c r="C147" s="7052"/>
      <c r="D147" s="7053"/>
      <c r="E147" s="7054"/>
      <c r="F147" s="7052"/>
      <c r="G147" s="7053"/>
      <c r="H147" s="7054"/>
    </row>
    <row r="148" spans="1:9" x14ac:dyDescent="0.25">
      <c r="A148" s="8865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335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252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92" t="s">
        <v>2931</v>
      </c>
      <c r="B152" s="8993"/>
      <c r="C152" s="6350"/>
      <c r="D152" s="7061"/>
      <c r="E152" s="6780"/>
      <c r="F152" s="6350"/>
      <c r="G152" s="7061"/>
      <c r="H152" s="6780"/>
    </row>
    <row r="153" spans="1:9" x14ac:dyDescent="0.25">
      <c r="A153" s="8923" t="s">
        <v>77</v>
      </c>
      <c r="B153" s="8924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95" t="s">
        <v>2975</v>
      </c>
      <c r="B154" s="8995"/>
      <c r="C154" s="8995"/>
    </row>
    <row r="155" spans="1:9" ht="15" customHeight="1" x14ac:dyDescent="0.25">
      <c r="A155" s="8844" t="s">
        <v>280</v>
      </c>
      <c r="B155" s="8994"/>
      <c r="C155" s="6868" t="s">
        <v>77</v>
      </c>
    </row>
    <row r="156" spans="1:9" ht="15" customHeight="1" x14ac:dyDescent="0.25">
      <c r="A156" s="8865" t="s">
        <v>2976</v>
      </c>
      <c r="B156" s="7062" t="s">
        <v>2977</v>
      </c>
      <c r="C156" s="7063"/>
    </row>
    <row r="157" spans="1:9" ht="15" customHeight="1" x14ac:dyDescent="0.25">
      <c r="A157" s="8252"/>
      <c r="B157" s="7064" t="s">
        <v>2978</v>
      </c>
      <c r="C157" s="7065"/>
    </row>
    <row r="158" spans="1:9" s="939" customFormat="1" ht="18" customHeight="1" x14ac:dyDescent="0.2">
      <c r="A158" s="8216" t="s">
        <v>2979</v>
      </c>
      <c r="B158" s="8216"/>
      <c r="C158" s="8216"/>
      <c r="D158" s="8216"/>
      <c r="E158" s="8216"/>
      <c r="F158" s="8216"/>
      <c r="G158" s="8973"/>
      <c r="H158" s="8973"/>
      <c r="I158" s="8973"/>
    </row>
    <row r="159" spans="1:9" ht="21" customHeight="1" x14ac:dyDescent="0.25">
      <c r="A159" s="7066" t="s">
        <v>2980</v>
      </c>
      <c r="B159" s="7066" t="s">
        <v>2981</v>
      </c>
      <c r="C159" s="9003" t="s">
        <v>280</v>
      </c>
      <c r="D159" s="9004"/>
      <c r="E159" s="9005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96" t="s">
        <v>2983</v>
      </c>
      <c r="B160" s="8996" t="s">
        <v>2984</v>
      </c>
      <c r="C160" s="8997" t="s">
        <v>2985</v>
      </c>
      <c r="D160" s="8998"/>
      <c r="E160" s="8999"/>
      <c r="F160" s="6538">
        <f>SUM(G160:I160)</f>
        <v>0</v>
      </c>
      <c r="G160" s="7069"/>
      <c r="H160" s="7070"/>
      <c r="I160" s="7071"/>
    </row>
    <row r="161" spans="1:9" x14ac:dyDescent="0.25">
      <c r="A161" s="8996"/>
      <c r="B161" s="8996"/>
      <c r="C161" s="9000" t="s">
        <v>2986</v>
      </c>
      <c r="D161" s="9001"/>
      <c r="E161" s="900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96"/>
      <c r="B162" s="8996"/>
      <c r="C162" s="9000" t="s">
        <v>2901</v>
      </c>
      <c r="D162" s="9001"/>
      <c r="E162" s="9002"/>
      <c r="F162" s="7072">
        <f t="shared" si="11"/>
        <v>0</v>
      </c>
      <c r="G162" s="7055"/>
      <c r="H162" s="7056"/>
      <c r="I162" s="7057"/>
    </row>
    <row r="163" spans="1:9" x14ac:dyDescent="0.25">
      <c r="A163" s="8996"/>
      <c r="B163" s="8996"/>
      <c r="C163" s="9000" t="s">
        <v>2987</v>
      </c>
      <c r="D163" s="9001"/>
      <c r="E163" s="9002"/>
      <c r="F163" s="7072">
        <f t="shared" si="11"/>
        <v>0</v>
      </c>
      <c r="G163" s="7055"/>
      <c r="H163" s="7056"/>
      <c r="I163" s="7057"/>
    </row>
    <row r="164" spans="1:9" x14ac:dyDescent="0.25">
      <c r="A164" s="8996"/>
      <c r="B164" s="8996"/>
      <c r="C164" s="9000" t="s">
        <v>2988</v>
      </c>
      <c r="D164" s="9001"/>
      <c r="E164" s="9002"/>
      <c r="F164" s="7072">
        <f t="shared" si="11"/>
        <v>0</v>
      </c>
      <c r="G164" s="7055"/>
      <c r="H164" s="7056"/>
      <c r="I164" s="7057"/>
    </row>
    <row r="165" spans="1:9" x14ac:dyDescent="0.25">
      <c r="A165" s="8996"/>
      <c r="B165" s="8996"/>
      <c r="C165" s="9000" t="s">
        <v>2989</v>
      </c>
      <c r="D165" s="9001"/>
      <c r="E165" s="9002"/>
      <c r="F165" s="7072">
        <f t="shared" si="11"/>
        <v>0</v>
      </c>
      <c r="G165" s="7055"/>
      <c r="H165" s="7056"/>
      <c r="I165" s="7057"/>
    </row>
    <row r="166" spans="1:9" x14ac:dyDescent="0.25">
      <c r="A166" s="8996"/>
      <c r="B166" s="8996"/>
      <c r="C166" s="9000" t="s">
        <v>2990</v>
      </c>
      <c r="D166" s="9001"/>
      <c r="E166" s="9002"/>
      <c r="F166" s="7072">
        <f t="shared" si="11"/>
        <v>0</v>
      </c>
      <c r="G166" s="7055"/>
      <c r="H166" s="7056"/>
      <c r="I166" s="7057"/>
    </row>
    <row r="167" spans="1:9" x14ac:dyDescent="0.25">
      <c r="A167" s="8996"/>
      <c r="B167" s="8996"/>
      <c r="C167" s="9006" t="s">
        <v>2991</v>
      </c>
      <c r="D167" s="9007"/>
      <c r="E167" s="9008"/>
      <c r="F167" s="6876">
        <f t="shared" si="11"/>
        <v>0</v>
      </c>
      <c r="G167" s="7058"/>
      <c r="H167" s="7059"/>
      <c r="I167" s="5873"/>
    </row>
    <row r="168" spans="1:9" x14ac:dyDescent="0.25">
      <c r="A168" s="8996"/>
      <c r="B168" s="9009" t="s">
        <v>2992</v>
      </c>
      <c r="C168" s="8997" t="s">
        <v>2993</v>
      </c>
      <c r="D168" s="8998"/>
      <c r="E168" s="8999"/>
      <c r="F168" s="6538">
        <f t="shared" si="11"/>
        <v>0</v>
      </c>
      <c r="G168" s="7069"/>
      <c r="H168" s="7070"/>
      <c r="I168" s="7071"/>
    </row>
    <row r="169" spans="1:9" x14ac:dyDescent="0.25">
      <c r="A169" s="8996"/>
      <c r="B169" s="9009"/>
      <c r="C169" s="9000" t="s">
        <v>2994</v>
      </c>
      <c r="D169" s="9001"/>
      <c r="E169" s="9002"/>
      <c r="F169" s="6538">
        <f t="shared" si="11"/>
        <v>0</v>
      </c>
      <c r="G169" s="7055"/>
      <c r="H169" s="7056"/>
      <c r="I169" s="7057"/>
    </row>
    <row r="170" spans="1:9" x14ac:dyDescent="0.25">
      <c r="A170" s="8996"/>
      <c r="B170" s="9009"/>
      <c r="C170" s="9006" t="s">
        <v>2995</v>
      </c>
      <c r="D170" s="9007"/>
      <c r="E170" s="9008"/>
      <c r="F170" s="7076">
        <f t="shared" si="11"/>
        <v>0</v>
      </c>
      <c r="G170" s="7058"/>
      <c r="H170" s="7059"/>
      <c r="I170" s="5873"/>
    </row>
    <row r="171" spans="1:9" x14ac:dyDescent="0.25">
      <c r="A171" s="8996" t="s">
        <v>2996</v>
      </c>
      <c r="B171" s="9009" t="s">
        <v>2984</v>
      </c>
      <c r="C171" s="8997" t="s">
        <v>2997</v>
      </c>
      <c r="D171" s="8998"/>
      <c r="E171" s="8999"/>
      <c r="F171" s="7077">
        <f t="shared" si="11"/>
        <v>0</v>
      </c>
      <c r="G171" s="7069"/>
      <c r="H171" s="7070"/>
      <c r="I171" s="7071"/>
    </row>
    <row r="172" spans="1:9" x14ac:dyDescent="0.25">
      <c r="A172" s="8996"/>
      <c r="B172" s="9009"/>
      <c r="C172" s="9000" t="s">
        <v>2998</v>
      </c>
      <c r="D172" s="9001"/>
      <c r="E172" s="9002"/>
      <c r="F172" s="6538">
        <f t="shared" si="11"/>
        <v>0</v>
      </c>
      <c r="G172" s="7055"/>
      <c r="H172" s="7056"/>
      <c r="I172" s="7057"/>
    </row>
    <row r="173" spans="1:9" x14ac:dyDescent="0.25">
      <c r="A173" s="8996"/>
      <c r="B173" s="9009"/>
      <c r="C173" s="9000" t="s">
        <v>2999</v>
      </c>
      <c r="D173" s="9001"/>
      <c r="E173" s="9002"/>
      <c r="F173" s="6538">
        <f t="shared" si="11"/>
        <v>0</v>
      </c>
      <c r="G173" s="7055"/>
      <c r="H173" s="7056"/>
      <c r="I173" s="7057"/>
    </row>
    <row r="174" spans="1:9" x14ac:dyDescent="0.25">
      <c r="A174" s="8996"/>
      <c r="B174" s="9009"/>
      <c r="C174" s="9015" t="s">
        <v>3000</v>
      </c>
      <c r="D174" s="9016"/>
      <c r="E174" s="9017"/>
      <c r="F174" s="7078">
        <f t="shared" si="11"/>
        <v>0</v>
      </c>
      <c r="G174" s="7058"/>
      <c r="H174" s="7059"/>
      <c r="I174" s="5873"/>
    </row>
    <row r="175" spans="1:9" x14ac:dyDescent="0.25">
      <c r="A175" s="8996"/>
      <c r="B175" s="9009" t="s">
        <v>2992</v>
      </c>
      <c r="C175" s="9020" t="s">
        <v>3001</v>
      </c>
      <c r="D175" s="9021"/>
      <c r="E175" s="9022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96"/>
      <c r="B176" s="9009"/>
      <c r="C176" s="9023" t="s">
        <v>3002</v>
      </c>
      <c r="D176" s="9024"/>
      <c r="E176" s="9025"/>
      <c r="F176" s="6538">
        <f t="shared" si="11"/>
        <v>0</v>
      </c>
      <c r="G176" s="7055"/>
      <c r="H176" s="7056"/>
      <c r="I176" s="7057"/>
    </row>
    <row r="177" spans="1:9" x14ac:dyDescent="0.25">
      <c r="A177" s="8996"/>
      <c r="B177" s="9009"/>
      <c r="C177" s="9000" t="s">
        <v>3003</v>
      </c>
      <c r="D177" s="9001"/>
      <c r="E177" s="9002"/>
      <c r="F177" s="6538">
        <f t="shared" si="11"/>
        <v>0</v>
      </c>
      <c r="G177" s="7055"/>
      <c r="H177" s="7056"/>
      <c r="I177" s="7057"/>
    </row>
    <row r="178" spans="1:9" x14ac:dyDescent="0.25">
      <c r="A178" s="8996"/>
      <c r="B178" s="9009"/>
      <c r="C178" s="9000" t="s">
        <v>3004</v>
      </c>
      <c r="D178" s="9001"/>
      <c r="E178" s="9002"/>
      <c r="F178" s="6538">
        <f t="shared" si="11"/>
        <v>0</v>
      </c>
      <c r="G178" s="7055"/>
      <c r="H178" s="7056"/>
      <c r="I178" s="7057"/>
    </row>
    <row r="179" spans="1:9" x14ac:dyDescent="0.25">
      <c r="A179" s="8996"/>
      <c r="B179" s="9009"/>
      <c r="C179" s="9000" t="s">
        <v>3005</v>
      </c>
      <c r="D179" s="9001"/>
      <c r="E179" s="9002"/>
      <c r="F179" s="6538">
        <f t="shared" si="11"/>
        <v>0</v>
      </c>
      <c r="G179" s="7055"/>
      <c r="H179" s="7056"/>
      <c r="I179" s="7057"/>
    </row>
    <row r="180" spans="1:9" x14ac:dyDescent="0.25">
      <c r="A180" s="8996"/>
      <c r="B180" s="9009"/>
      <c r="C180" s="9000" t="s">
        <v>3006</v>
      </c>
      <c r="D180" s="9001"/>
      <c r="E180" s="9002"/>
      <c r="F180" s="6538">
        <f t="shared" si="11"/>
        <v>0</v>
      </c>
      <c r="G180" s="7055"/>
      <c r="H180" s="7056"/>
      <c r="I180" s="7057"/>
    </row>
    <row r="181" spans="1:9" x14ac:dyDescent="0.25">
      <c r="A181" s="8996"/>
      <c r="B181" s="9009"/>
      <c r="C181" s="9000" t="s">
        <v>3007</v>
      </c>
      <c r="D181" s="9001"/>
      <c r="E181" s="9002"/>
      <c r="F181" s="6538">
        <f t="shared" si="11"/>
        <v>0</v>
      </c>
      <c r="G181" s="7055"/>
      <c r="H181" s="7056"/>
      <c r="I181" s="7057"/>
    </row>
    <row r="182" spans="1:9" x14ac:dyDescent="0.25">
      <c r="A182" s="8996"/>
      <c r="B182" s="9009"/>
      <c r="C182" s="9000" t="s">
        <v>3008</v>
      </c>
      <c r="D182" s="9001"/>
      <c r="E182" s="9002"/>
      <c r="F182" s="6538">
        <f t="shared" si="11"/>
        <v>0</v>
      </c>
      <c r="G182" s="7055"/>
      <c r="H182" s="7056"/>
      <c r="I182" s="7057"/>
    </row>
    <row r="183" spans="1:9" x14ac:dyDescent="0.25">
      <c r="A183" s="8996"/>
      <c r="B183" s="9009"/>
      <c r="C183" s="9000" t="s">
        <v>3009</v>
      </c>
      <c r="D183" s="9001"/>
      <c r="E183" s="900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96"/>
      <c r="B184" s="9009"/>
      <c r="C184" s="9026" t="s">
        <v>3010</v>
      </c>
      <c r="D184" s="9027"/>
      <c r="E184" s="9028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9013" t="s">
        <v>3013</v>
      </c>
      <c r="B188" s="9013"/>
      <c r="C188" s="9014"/>
      <c r="D188" s="9014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9013" t="s">
        <v>3032</v>
      </c>
      <c r="B207" s="9013"/>
      <c r="C207" s="9013"/>
      <c r="D207" s="9013"/>
      <c r="E207" s="9013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901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9011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9011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9012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901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9011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9011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9011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9012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901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9012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901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9011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9012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901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9012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901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9012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901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9012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901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9012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9038" t="s">
        <v>3056</v>
      </c>
      <c r="B232" s="9040"/>
      <c r="C232" s="7069"/>
      <c r="D232" s="7070"/>
      <c r="E232" s="7071"/>
    </row>
    <row r="233" spans="1:5" s="65" customFormat="1" ht="15" customHeight="1" x14ac:dyDescent="0.15">
      <c r="A233" s="9041" t="s">
        <v>603</v>
      </c>
      <c r="B233" s="9042"/>
      <c r="C233" s="7055"/>
      <c r="D233" s="7056"/>
      <c r="E233" s="7057"/>
    </row>
    <row r="234" spans="1:5" s="65" customFormat="1" ht="15" customHeight="1" x14ac:dyDescent="0.15">
      <c r="A234" s="8790" t="s">
        <v>77</v>
      </c>
      <c r="B234" s="8890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9031" t="s">
        <v>3057</v>
      </c>
      <c r="B235" s="9031"/>
      <c r="C235" s="9031"/>
      <c r="D235" s="9031"/>
      <c r="E235" s="9031"/>
    </row>
    <row r="236" spans="1:5" s="65" customFormat="1" ht="21" x14ac:dyDescent="0.15">
      <c r="A236" s="9043" t="s">
        <v>3058</v>
      </c>
      <c r="B236" s="9043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9044" t="s">
        <v>3060</v>
      </c>
      <c r="B237" s="9044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9045" t="s">
        <v>3061</v>
      </c>
      <c r="B238" s="9045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9046" t="s">
        <v>77</v>
      </c>
      <c r="B239" s="9046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9031" t="s">
        <v>3062</v>
      </c>
      <c r="B240" s="9031"/>
      <c r="C240" s="9031"/>
      <c r="D240" s="9031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9010" t="s">
        <v>3042</v>
      </c>
      <c r="B242" s="7093" t="s">
        <v>3063</v>
      </c>
      <c r="C242" s="7055"/>
      <c r="D242" s="7054"/>
    </row>
    <row r="243" spans="1:4" ht="15" customHeight="1" x14ac:dyDescent="0.25">
      <c r="A243" s="9011"/>
      <c r="B243" s="7094" t="s">
        <v>3064</v>
      </c>
      <c r="C243" s="7055"/>
      <c r="D243" s="7057"/>
    </row>
    <row r="244" spans="1:4" ht="15" customHeight="1" x14ac:dyDescent="0.25">
      <c r="A244" s="9011"/>
      <c r="B244" s="7094" t="s">
        <v>3065</v>
      </c>
      <c r="C244" s="7055"/>
      <c r="D244" s="7057"/>
    </row>
    <row r="245" spans="1:4" ht="15" customHeight="1" x14ac:dyDescent="0.25">
      <c r="A245" s="9011"/>
      <c r="B245" s="7094" t="s">
        <v>3066</v>
      </c>
      <c r="C245" s="7055"/>
      <c r="D245" s="7057"/>
    </row>
    <row r="246" spans="1:4" ht="15" customHeight="1" x14ac:dyDescent="0.25">
      <c r="A246" s="9011"/>
      <c r="B246" s="7094" t="s">
        <v>3067</v>
      </c>
      <c r="C246" s="7055"/>
      <c r="D246" s="7057"/>
    </row>
    <row r="247" spans="1:4" ht="15" customHeight="1" x14ac:dyDescent="0.25">
      <c r="A247" s="9011"/>
      <c r="B247" s="7094" t="s">
        <v>3068</v>
      </c>
      <c r="C247" s="7055"/>
      <c r="D247" s="7057"/>
    </row>
    <row r="248" spans="1:4" ht="15" customHeight="1" x14ac:dyDescent="0.25">
      <c r="A248" s="9011"/>
      <c r="B248" s="7094" t="s">
        <v>3069</v>
      </c>
      <c r="C248" s="7055"/>
      <c r="D248" s="7057"/>
    </row>
    <row r="249" spans="1:4" ht="15" customHeight="1" x14ac:dyDescent="0.25">
      <c r="A249" s="9011"/>
      <c r="B249" s="7094" t="s">
        <v>3070</v>
      </c>
      <c r="C249" s="7055"/>
      <c r="D249" s="7057"/>
    </row>
    <row r="250" spans="1:4" ht="15" customHeight="1" x14ac:dyDescent="0.25">
      <c r="A250" s="9011"/>
      <c r="B250" s="7094" t="s">
        <v>3071</v>
      </c>
      <c r="C250" s="7055"/>
      <c r="D250" s="7057"/>
    </row>
    <row r="251" spans="1:4" ht="15" customHeight="1" x14ac:dyDescent="0.25">
      <c r="A251" s="9011"/>
      <c r="B251" s="7094" t="s">
        <v>3072</v>
      </c>
      <c r="C251" s="7055"/>
      <c r="D251" s="7057"/>
    </row>
    <row r="252" spans="1:4" ht="15" customHeight="1" x14ac:dyDescent="0.25">
      <c r="A252" s="9011"/>
      <c r="B252" s="7094" t="s">
        <v>3073</v>
      </c>
      <c r="C252" s="7055"/>
      <c r="D252" s="7057"/>
    </row>
    <row r="253" spans="1:4" ht="15" customHeight="1" x14ac:dyDescent="0.25">
      <c r="A253" s="9011"/>
      <c r="B253" s="7094" t="s">
        <v>3074</v>
      </c>
      <c r="C253" s="7055"/>
      <c r="D253" s="7057"/>
    </row>
    <row r="254" spans="1:4" ht="15" customHeight="1" x14ac:dyDescent="0.25">
      <c r="A254" s="9011"/>
      <c r="B254" s="7103" t="s">
        <v>3075</v>
      </c>
      <c r="C254" s="7058"/>
      <c r="D254" s="5873"/>
    </row>
    <row r="255" spans="1:4" ht="15" customHeight="1" x14ac:dyDescent="0.25">
      <c r="A255" s="9012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9010" t="s">
        <v>3049</v>
      </c>
      <c r="B256" s="7095" t="s">
        <v>3077</v>
      </c>
      <c r="C256" s="7069"/>
      <c r="D256" s="7071"/>
    </row>
    <row r="257" spans="1:4" ht="15" customHeight="1" x14ac:dyDescent="0.25">
      <c r="A257" s="9011"/>
      <c r="B257" s="7094" t="s">
        <v>3078</v>
      </c>
      <c r="C257" s="7055"/>
      <c r="D257" s="7057"/>
    </row>
    <row r="258" spans="1:4" ht="15" customHeight="1" x14ac:dyDescent="0.25">
      <c r="A258" s="9011"/>
      <c r="B258" s="7103" t="s">
        <v>3079</v>
      </c>
      <c r="C258" s="7058"/>
      <c r="D258" s="5873"/>
    </row>
    <row r="259" spans="1:4" ht="15" customHeight="1" x14ac:dyDescent="0.25">
      <c r="A259" s="9012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9010" t="s">
        <v>3053</v>
      </c>
      <c r="B260" s="7095" t="s">
        <v>3081</v>
      </c>
      <c r="C260" s="7069"/>
      <c r="D260" s="7071"/>
    </row>
    <row r="261" spans="1:4" ht="15" customHeight="1" x14ac:dyDescent="0.25">
      <c r="A261" s="9011"/>
      <c r="B261" s="7094" t="s">
        <v>3082</v>
      </c>
      <c r="C261" s="7055"/>
      <c r="D261" s="7057"/>
    </row>
    <row r="262" spans="1:4" ht="15" customHeight="1" x14ac:dyDescent="0.25">
      <c r="A262" s="9011"/>
      <c r="B262" s="7094" t="s">
        <v>3083</v>
      </c>
      <c r="C262" s="7055"/>
      <c r="D262" s="7057"/>
    </row>
    <row r="263" spans="1:4" ht="15" customHeight="1" x14ac:dyDescent="0.25">
      <c r="A263" s="9011"/>
      <c r="B263" s="7103" t="s">
        <v>3084</v>
      </c>
      <c r="C263" s="7058"/>
      <c r="D263" s="5873"/>
    </row>
    <row r="264" spans="1:4" ht="15" customHeight="1" x14ac:dyDescent="0.25">
      <c r="A264" s="9012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9010" t="s">
        <v>3054</v>
      </c>
      <c r="B265" s="7095" t="s">
        <v>3086</v>
      </c>
      <c r="C265" s="7069"/>
      <c r="D265" s="7071"/>
    </row>
    <row r="266" spans="1:4" ht="15" customHeight="1" x14ac:dyDescent="0.25">
      <c r="A266" s="9011"/>
      <c r="B266" s="7094" t="s">
        <v>3087</v>
      </c>
      <c r="C266" s="7055"/>
      <c r="D266" s="7057"/>
    </row>
    <row r="267" spans="1:4" ht="15" customHeight="1" x14ac:dyDescent="0.25">
      <c r="A267" s="9011"/>
      <c r="B267" s="7103" t="s">
        <v>3088</v>
      </c>
      <c r="C267" s="7058"/>
      <c r="D267" s="5873"/>
    </row>
    <row r="268" spans="1:4" ht="15" customHeight="1" x14ac:dyDescent="0.25">
      <c r="A268" s="90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790" t="s">
        <v>77</v>
      </c>
      <c r="B269" s="8890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9031" t="s">
        <v>3090</v>
      </c>
      <c r="B270" s="9031"/>
      <c r="C270" s="9031"/>
      <c r="D270" s="9031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9013" t="s">
        <v>3096</v>
      </c>
      <c r="B277" s="9013"/>
      <c r="C277" s="9013"/>
    </row>
    <row r="278" spans="1:4" x14ac:dyDescent="0.25">
      <c r="A278" s="9036" t="s">
        <v>3097</v>
      </c>
      <c r="B278" s="9037"/>
      <c r="C278" s="7090" t="s">
        <v>3098</v>
      </c>
    </row>
    <row r="279" spans="1:4" x14ac:dyDescent="0.25">
      <c r="A279" s="9038" t="s">
        <v>3099</v>
      </c>
      <c r="B279" s="9039"/>
      <c r="C279" s="5833"/>
    </row>
    <row r="280" spans="1:4" x14ac:dyDescent="0.25">
      <c r="A280" s="9029" t="s">
        <v>3100</v>
      </c>
      <c r="B280" s="9030"/>
      <c r="C280" s="5833"/>
    </row>
    <row r="281" spans="1:4" x14ac:dyDescent="0.25">
      <c r="A281" s="9029" t="s">
        <v>3101</v>
      </c>
      <c r="B281" s="9030"/>
      <c r="C281" s="5833"/>
    </row>
    <row r="282" spans="1:4" x14ac:dyDescent="0.25">
      <c r="A282" s="9029" t="s">
        <v>3102</v>
      </c>
      <c r="B282" s="9030"/>
      <c r="C282" s="5833"/>
    </row>
    <row r="283" spans="1:4" ht="24.95" customHeight="1" x14ac:dyDescent="0.25">
      <c r="A283" s="9032" t="s">
        <v>3103</v>
      </c>
      <c r="B283" s="9033"/>
      <c r="C283" s="5833"/>
    </row>
    <row r="284" spans="1:4" ht="24.95" customHeight="1" x14ac:dyDescent="0.25">
      <c r="A284" s="9032" t="s">
        <v>3104</v>
      </c>
      <c r="B284" s="9033"/>
      <c r="C284" s="5833"/>
    </row>
    <row r="285" spans="1:4" ht="24.95" customHeight="1" x14ac:dyDescent="0.25">
      <c r="A285" s="9032" t="s">
        <v>3105</v>
      </c>
      <c r="B285" s="9033"/>
      <c r="C285" s="5833"/>
    </row>
    <row r="286" spans="1:4" ht="24.95" customHeight="1" x14ac:dyDescent="0.25">
      <c r="A286" s="9032" t="s">
        <v>3106</v>
      </c>
      <c r="B286" s="9033"/>
      <c r="C286" s="5833"/>
    </row>
    <row r="287" spans="1:4" ht="15" customHeight="1" x14ac:dyDescent="0.25">
      <c r="A287" s="9034" t="s">
        <v>3107</v>
      </c>
      <c r="B287" s="7461"/>
      <c r="C287" s="5833"/>
    </row>
    <row r="288" spans="1:4" ht="15" customHeight="1" x14ac:dyDescent="0.25">
      <c r="A288" s="9018" t="s">
        <v>77</v>
      </c>
      <c r="B288" s="9019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 ()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 ()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74" t="s">
        <v>3117</v>
      </c>
      <c r="B6" s="9074"/>
      <c r="C6" s="9074"/>
      <c r="D6" s="9074"/>
      <c r="E6" s="9074"/>
      <c r="F6" s="9074"/>
      <c r="G6" s="9074"/>
      <c r="H6" s="9074"/>
      <c r="I6" s="9074"/>
      <c r="J6" s="9074"/>
      <c r="K6" s="9074"/>
      <c r="L6" s="9074"/>
      <c r="M6" s="9074"/>
      <c r="N6" s="9074"/>
      <c r="O6" s="9074"/>
      <c r="P6" s="907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09" t="s">
        <v>662</v>
      </c>
      <c r="B9" s="871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55" t="s">
        <v>3131</v>
      </c>
      <c r="B10" s="8756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52" t="s">
        <v>3132</v>
      </c>
      <c r="B11" s="8753"/>
      <c r="C11" s="3936">
        <f>SUM(D11:G11)</f>
        <v>0</v>
      </c>
      <c r="D11" s="3956"/>
      <c r="E11" s="3956"/>
      <c r="F11" s="3956"/>
      <c r="G11" s="3956"/>
      <c r="H11" s="3957"/>
      <c r="I11" s="3957"/>
      <c r="J11" s="3956"/>
      <c r="K11" s="3956"/>
      <c r="L11" s="3956"/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52" t="s">
        <v>3133</v>
      </c>
      <c r="B12" s="8753"/>
      <c r="C12" s="3936">
        <f t="shared" ref="C12:C30" si="13">SUM(D12:G12)</f>
        <v>0</v>
      </c>
      <c r="D12" s="3956"/>
      <c r="E12" s="3956"/>
      <c r="F12" s="3956"/>
      <c r="G12" s="3956"/>
      <c r="H12" s="3957"/>
      <c r="I12" s="3957"/>
      <c r="J12" s="3956"/>
      <c r="K12" s="3956"/>
      <c r="L12" s="3956"/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52" t="s">
        <v>3134</v>
      </c>
      <c r="B13" s="8753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52" t="s">
        <v>3135</v>
      </c>
      <c r="B14" s="8753"/>
      <c r="C14" s="3936">
        <f t="shared" si="13"/>
        <v>0</v>
      </c>
      <c r="D14" s="3956"/>
      <c r="E14" s="3956"/>
      <c r="F14" s="3956"/>
      <c r="G14" s="3956"/>
      <c r="H14" s="3957"/>
      <c r="I14" s="3957"/>
      <c r="J14" s="3956"/>
      <c r="K14" s="3956"/>
      <c r="L14" s="3956"/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52" t="s">
        <v>3136</v>
      </c>
      <c r="B15" s="8753"/>
      <c r="C15" s="3936">
        <f t="shared" si="13"/>
        <v>0</v>
      </c>
      <c r="D15" s="3956"/>
      <c r="E15" s="3956"/>
      <c r="F15" s="3956"/>
      <c r="G15" s="3956"/>
      <c r="H15" s="3957"/>
      <c r="I15" s="3957"/>
      <c r="J15" s="3956"/>
      <c r="K15" s="3956"/>
      <c r="L15" s="3956"/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52" t="s">
        <v>3137</v>
      </c>
      <c r="B16" s="8753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52" t="s">
        <v>3138</v>
      </c>
      <c r="B17" s="8753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52" t="s">
        <v>3139</v>
      </c>
      <c r="B18" s="8753"/>
      <c r="C18" s="3936">
        <f t="shared" si="13"/>
        <v>0</v>
      </c>
      <c r="D18" s="3956"/>
      <c r="E18" s="3956"/>
      <c r="F18" s="3956"/>
      <c r="G18" s="3956"/>
      <c r="H18" s="3957"/>
      <c r="I18" s="3957"/>
      <c r="J18" s="3956"/>
      <c r="K18" s="3956"/>
      <c r="L18" s="3956"/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52" t="s">
        <v>3140</v>
      </c>
      <c r="B19" s="8753"/>
      <c r="C19" s="3936">
        <f t="shared" si="13"/>
        <v>0</v>
      </c>
      <c r="D19" s="3956"/>
      <c r="E19" s="3956"/>
      <c r="F19" s="3956"/>
      <c r="G19" s="3956"/>
      <c r="H19" s="3957"/>
      <c r="I19" s="3957"/>
      <c r="J19" s="3956"/>
      <c r="K19" s="3956"/>
      <c r="L19" s="3956"/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52" t="s">
        <v>3141</v>
      </c>
      <c r="B20" s="8753"/>
      <c r="C20" s="3936">
        <f t="shared" si="13"/>
        <v>0</v>
      </c>
      <c r="D20" s="3956"/>
      <c r="E20" s="3956"/>
      <c r="F20" s="3956"/>
      <c r="G20" s="3956"/>
      <c r="H20" s="3957"/>
      <c r="I20" s="3957"/>
      <c r="J20" s="3956"/>
      <c r="K20" s="3956"/>
      <c r="L20" s="3956"/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52" t="s">
        <v>3142</v>
      </c>
      <c r="B21" s="8753"/>
      <c r="C21" s="3936">
        <f t="shared" si="13"/>
        <v>0</v>
      </c>
      <c r="D21" s="3956"/>
      <c r="E21" s="3956"/>
      <c r="F21" s="3956"/>
      <c r="G21" s="3956"/>
      <c r="H21" s="3957"/>
      <c r="I21" s="3957"/>
      <c r="J21" s="3956"/>
      <c r="K21" s="3956"/>
      <c r="L21" s="3956"/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52" t="s">
        <v>3143</v>
      </c>
      <c r="B22" s="8753"/>
      <c r="C22" s="3936">
        <f t="shared" si="13"/>
        <v>0</v>
      </c>
      <c r="D22" s="3956"/>
      <c r="E22" s="3956"/>
      <c r="F22" s="3956"/>
      <c r="G22" s="3956"/>
      <c r="H22" s="3957"/>
      <c r="I22" s="3957"/>
      <c r="J22" s="3956"/>
      <c r="K22" s="3956"/>
      <c r="L22" s="3956"/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52" t="s">
        <v>3144</v>
      </c>
      <c r="B23" s="8753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52" t="s">
        <v>3145</v>
      </c>
      <c r="B24" s="8753"/>
      <c r="C24" s="3936">
        <f t="shared" si="13"/>
        <v>0</v>
      </c>
      <c r="D24" s="3956"/>
      <c r="E24" s="3956"/>
      <c r="F24" s="3956"/>
      <c r="G24" s="3956"/>
      <c r="H24" s="3957"/>
      <c r="I24" s="3957"/>
      <c r="J24" s="3956"/>
      <c r="K24" s="3956"/>
      <c r="L24" s="3956"/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52" t="s">
        <v>3146</v>
      </c>
      <c r="B25" s="8753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52" t="s">
        <v>3147</v>
      </c>
      <c r="B26" s="8753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52" t="s">
        <v>3148</v>
      </c>
      <c r="B27" s="8753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52" t="s">
        <v>3149</v>
      </c>
      <c r="B28" s="8753"/>
      <c r="C28" s="3936">
        <f t="shared" si="13"/>
        <v>0</v>
      </c>
      <c r="D28" s="3956"/>
      <c r="E28" s="3956"/>
      <c r="F28" s="3956"/>
      <c r="G28" s="3956"/>
      <c r="H28" s="3957"/>
      <c r="I28" s="3957"/>
      <c r="J28" s="3956"/>
      <c r="K28" s="3956"/>
      <c r="L28" s="3956"/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52" t="s">
        <v>3150</v>
      </c>
      <c r="B29" s="8753"/>
      <c r="C29" s="3936">
        <f t="shared" si="13"/>
        <v>0</v>
      </c>
      <c r="D29" s="3956"/>
      <c r="E29" s="3956"/>
      <c r="F29" s="3956"/>
      <c r="G29" s="3956"/>
      <c r="H29" s="3957"/>
      <c r="I29" s="3957"/>
      <c r="J29" s="3956"/>
      <c r="K29" s="3956"/>
      <c r="L29" s="3956"/>
      <c r="M29" s="3960"/>
      <c r="N29" s="5416"/>
      <c r="O29" s="4008"/>
      <c r="P29" s="4008"/>
      <c r="Q29" s="5467"/>
      <c r="R29" s="3660"/>
      <c r="S29" s="4008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52" t="s">
        <v>3151</v>
      </c>
      <c r="B30" s="8753"/>
      <c r="C30" s="3936">
        <f t="shared" si="13"/>
        <v>0</v>
      </c>
      <c r="D30" s="3956"/>
      <c r="E30" s="3956"/>
      <c r="F30" s="3956"/>
      <c r="G30" s="3956"/>
      <c r="H30" s="3957"/>
      <c r="I30" s="3957"/>
      <c r="J30" s="3956"/>
      <c r="K30" s="3956"/>
      <c r="L30" s="3956"/>
      <c r="M30" s="3960"/>
      <c r="N30" s="5416"/>
      <c r="O30" s="4008"/>
      <c r="P30" s="4008"/>
      <c r="Q30" s="5467"/>
      <c r="R30" s="3660"/>
      <c r="S30" s="4008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71" t="s">
        <v>3152</v>
      </c>
      <c r="B31" s="907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71" t="s">
        <v>3153</v>
      </c>
      <c r="B32" s="907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71" t="s">
        <v>3154</v>
      </c>
      <c r="B33" s="9072"/>
      <c r="C33" s="3936">
        <f>SUM(D33:G33)</f>
        <v>0</v>
      </c>
      <c r="D33" s="3956"/>
      <c r="E33" s="3956"/>
      <c r="F33" s="3956"/>
      <c r="G33" s="3956"/>
      <c r="H33" s="3957"/>
      <c r="I33" s="3957"/>
      <c r="J33" s="3956"/>
      <c r="K33" s="3956"/>
      <c r="L33" s="3956"/>
      <c r="M33" s="3961"/>
      <c r="N33" s="5416"/>
      <c r="O33" s="4008"/>
      <c r="P33" s="4008"/>
      <c r="Q33" s="5467"/>
      <c r="R33" s="3660"/>
      <c r="S33" s="4008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71" t="s">
        <v>3155</v>
      </c>
      <c r="B34" s="907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73" t="s">
        <v>3156</v>
      </c>
      <c r="B35" s="9068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36" t="s">
        <v>3157</v>
      </c>
      <c r="B36" s="8736"/>
      <c r="C36" s="8736"/>
      <c r="D36" s="8736"/>
      <c r="E36" s="8736"/>
      <c r="F36" s="8736"/>
      <c r="G36" s="8736"/>
      <c r="H36" s="8736"/>
      <c r="I36" s="8736"/>
      <c r="J36" s="8736"/>
      <c r="K36" s="8736"/>
      <c r="L36" s="8736"/>
      <c r="M36" s="8736"/>
      <c r="N36" s="8736"/>
    </row>
    <row r="37" spans="1:85" s="17" customFormat="1" ht="63" x14ac:dyDescent="0.15">
      <c r="A37" s="8709" t="s">
        <v>662</v>
      </c>
      <c r="B37" s="8658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403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94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379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10" t="s">
        <v>77</v>
      </c>
      <c r="B41" s="8712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403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94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94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94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94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10" t="s">
        <v>77</v>
      </c>
      <c r="B47" s="8712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09" t="s">
        <v>662</v>
      </c>
      <c r="B49" s="8658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55" t="s">
        <v>3178</v>
      </c>
      <c r="B50" s="8756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52" t="s">
        <v>3179</v>
      </c>
      <c r="B51" s="8753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52" t="s">
        <v>3180</v>
      </c>
      <c r="B52" s="8753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70" t="s">
        <v>668</v>
      </c>
      <c r="B53" s="8361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8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868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9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55" t="s">
        <v>3185</v>
      </c>
      <c r="B57" s="8756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67" t="s">
        <v>914</v>
      </c>
      <c r="B58" s="9068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10" t="s">
        <v>77</v>
      </c>
      <c r="B59" s="8712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2" t="s">
        <v>3188</v>
      </c>
      <c r="B62" s="8514"/>
      <c r="C62" s="9076" t="s">
        <v>3189</v>
      </c>
      <c r="D62" s="9076"/>
      <c r="E62" s="9076"/>
      <c r="F62" s="9076"/>
      <c r="G62" s="9076"/>
      <c r="H62" s="9076"/>
      <c r="I62" s="9076"/>
      <c r="J62" s="9076"/>
      <c r="K62" s="9076"/>
      <c r="L62" s="9076"/>
      <c r="M62" s="9076"/>
      <c r="N62" s="9076"/>
      <c r="O62" s="9076"/>
      <c r="P62" s="9077"/>
      <c r="Q62" s="7378" t="s">
        <v>36</v>
      </c>
      <c r="R62" s="9075" t="s">
        <v>37</v>
      </c>
      <c r="S62" s="7378" t="s">
        <v>3166</v>
      </c>
      <c r="T62" s="9075" t="s">
        <v>3190</v>
      </c>
      <c r="U62" s="7378" t="s">
        <v>3191</v>
      </c>
    </row>
    <row r="63" spans="1:82" s="17" customFormat="1" ht="24" customHeight="1" x14ac:dyDescent="0.15">
      <c r="A63" s="8313"/>
      <c r="B63" s="8088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379"/>
      <c r="R63" s="7792"/>
      <c r="S63" s="7379"/>
      <c r="T63" s="7792"/>
      <c r="U63" s="7379"/>
    </row>
    <row r="64" spans="1:82" s="17" customFormat="1" ht="15" customHeight="1" x14ac:dyDescent="0.15">
      <c r="A64" s="8755" t="s">
        <v>3196</v>
      </c>
      <c r="B64" s="8756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70" t="s">
        <v>3197</v>
      </c>
      <c r="B65" s="8361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403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94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94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37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2" t="s">
        <v>29</v>
      </c>
      <c r="B71" s="8514"/>
      <c r="C71" s="8751" t="s">
        <v>1172</v>
      </c>
      <c r="D71" s="8751"/>
      <c r="E71" s="8751"/>
      <c r="F71" s="8751"/>
      <c r="G71" s="9066"/>
      <c r="H71" s="8527" t="s">
        <v>3204</v>
      </c>
      <c r="I71" s="8649"/>
    </row>
    <row r="72" spans="1:82" s="17" customFormat="1" ht="15" customHeight="1" x14ac:dyDescent="0.15">
      <c r="A72" s="9069"/>
      <c r="B72" s="8087"/>
      <c r="C72" s="8312" t="s">
        <v>77</v>
      </c>
      <c r="D72" s="8709" t="s">
        <v>1175</v>
      </c>
      <c r="E72" s="8716"/>
      <c r="F72" s="8658"/>
      <c r="G72" s="8427" t="s">
        <v>1173</v>
      </c>
      <c r="H72" s="7224"/>
      <c r="I72" s="8649"/>
    </row>
    <row r="73" spans="1:82" s="17" customFormat="1" ht="21" x14ac:dyDescent="0.15">
      <c r="A73" s="8313"/>
      <c r="B73" s="8088"/>
      <c r="C73" s="8313"/>
      <c r="D73" s="3589" t="s">
        <v>3205</v>
      </c>
      <c r="E73" s="3909" t="s">
        <v>1177</v>
      </c>
      <c r="F73" s="3889" t="s">
        <v>1178</v>
      </c>
      <c r="G73" s="7242"/>
      <c r="H73" s="3770" t="s">
        <v>1179</v>
      </c>
      <c r="I73" s="3498" t="s">
        <v>1173</v>
      </c>
    </row>
    <row r="74" spans="1:82" s="17" customFormat="1" ht="15" customHeight="1" x14ac:dyDescent="0.15">
      <c r="A74" s="9063" t="s">
        <v>3206</v>
      </c>
      <c r="B74" s="9064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58" t="s">
        <v>480</v>
      </c>
      <c r="B75" s="9059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58" t="s">
        <v>331</v>
      </c>
      <c r="B76" s="9059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5" t="s">
        <v>3173</v>
      </c>
      <c r="B77" s="9059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5" t="s">
        <v>44</v>
      </c>
      <c r="B78" s="9059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58" t="s">
        <v>45</v>
      </c>
      <c r="B79" s="9059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58" t="s">
        <v>332</v>
      </c>
      <c r="B80" s="9059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0" t="s">
        <v>675</v>
      </c>
      <c r="B81" s="7823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1" t="s">
        <v>3209</v>
      </c>
      <c r="B84" s="9061" t="s">
        <v>3210</v>
      </c>
      <c r="C84" s="8709" t="s">
        <v>2008</v>
      </c>
      <c r="D84" s="8716"/>
      <c r="E84" s="8716"/>
      <c r="F84" s="8716"/>
      <c r="G84" s="8658"/>
    </row>
    <row r="85" spans="1:78" s="17" customFormat="1" ht="15" customHeight="1" x14ac:dyDescent="0.15">
      <c r="A85" s="9062"/>
      <c r="B85" s="9062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47" t="s">
        <v>1108</v>
      </c>
      <c r="B92" s="9047" t="s">
        <v>77</v>
      </c>
      <c r="C92" s="9048" t="s">
        <v>3216</v>
      </c>
      <c r="D92" s="9049"/>
      <c r="E92" s="9049"/>
      <c r="F92" s="9049"/>
      <c r="G92" s="9049"/>
      <c r="H92" s="9049"/>
      <c r="I92" s="9049"/>
      <c r="J92" s="9049"/>
      <c r="K92" s="9049"/>
      <c r="L92" s="9049"/>
      <c r="M92" s="9049"/>
      <c r="N92" s="9049"/>
      <c r="O92" s="9049"/>
      <c r="P92" s="9049"/>
      <c r="Q92" s="9049"/>
      <c r="R92" s="9049"/>
      <c r="S92" s="9050"/>
      <c r="T92" s="9051" t="s">
        <v>2397</v>
      </c>
      <c r="U92" s="9052"/>
    </row>
    <row r="93" spans="1:78" s="17" customFormat="1" ht="15" customHeight="1" x14ac:dyDescent="0.15">
      <c r="A93" s="9047"/>
      <c r="B93" s="9047"/>
      <c r="C93" s="9055" t="s">
        <v>29</v>
      </c>
      <c r="D93" s="9056"/>
      <c r="E93" s="9056"/>
      <c r="F93" s="9056"/>
      <c r="G93" s="9056"/>
      <c r="H93" s="9056"/>
      <c r="I93" s="9056"/>
      <c r="J93" s="9056"/>
      <c r="K93" s="9056"/>
      <c r="L93" s="9056"/>
      <c r="M93" s="9056"/>
      <c r="N93" s="9056"/>
      <c r="O93" s="9056"/>
      <c r="P93" s="9056"/>
      <c r="Q93" s="9056"/>
      <c r="R93" s="9056"/>
      <c r="S93" s="9057"/>
      <c r="T93" s="9053"/>
      <c r="U93" s="9054"/>
    </row>
    <row r="94" spans="1:78" s="17" customFormat="1" ht="24.95" customHeight="1" x14ac:dyDescent="0.15">
      <c r="A94" s="9047"/>
      <c r="B94" s="904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27" t="s">
        <v>3227</v>
      </c>
      <c r="B112" s="8563" t="s">
        <v>3228</v>
      </c>
      <c r="C112" s="8336" t="s">
        <v>307</v>
      </c>
      <c r="D112" s="8547"/>
      <c r="E112" s="8532"/>
      <c r="F112" s="8709" t="s">
        <v>101</v>
      </c>
      <c r="G112" s="8716"/>
      <c r="H112" s="8716"/>
      <c r="I112" s="8716"/>
      <c r="J112" s="8716"/>
      <c r="K112" s="8716"/>
      <c r="L112" s="8716"/>
      <c r="M112" s="8716"/>
      <c r="N112" s="8716"/>
      <c r="O112" s="8716"/>
      <c r="P112" s="8716"/>
      <c r="Q112" s="8716"/>
      <c r="R112" s="8716"/>
      <c r="S112" s="871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287"/>
      <c r="B113" s="8564"/>
      <c r="C113" s="8366"/>
      <c r="D113" s="7195"/>
      <c r="E113" s="7196"/>
      <c r="F113" s="8649" t="s">
        <v>3229</v>
      </c>
      <c r="G113" s="8649"/>
      <c r="H113" s="8670" t="s">
        <v>3230</v>
      </c>
      <c r="I113" s="8757"/>
      <c r="J113" s="8670" t="s">
        <v>445</v>
      </c>
      <c r="K113" s="8757"/>
      <c r="L113" s="8670" t="s">
        <v>3231</v>
      </c>
      <c r="M113" s="8757"/>
      <c r="N113" s="8670" t="s">
        <v>53</v>
      </c>
      <c r="O113" s="8757"/>
      <c r="P113" s="8670" t="s">
        <v>465</v>
      </c>
      <c r="Q113" s="8757"/>
      <c r="R113" s="8670" t="s">
        <v>57</v>
      </c>
      <c r="S113" s="8757"/>
    </row>
    <row r="114" spans="1:78" s="17" customFormat="1" ht="15" customHeight="1" x14ac:dyDescent="0.15">
      <c r="A114" s="7224"/>
      <c r="B114" s="8565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zoomScaleNormal="10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 ()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75" t="s">
        <v>3237</v>
      </c>
      <c r="B6" s="7875"/>
      <c r="C6" s="7875"/>
      <c r="D6" s="7875"/>
      <c r="E6" s="7875"/>
      <c r="F6" s="7875"/>
      <c r="G6" s="7875"/>
      <c r="H6" s="7875"/>
      <c r="I6" s="7875"/>
      <c r="J6" s="7875"/>
      <c r="K6" s="7875"/>
      <c r="L6" s="7875"/>
      <c r="M6" s="7875"/>
      <c r="N6" s="7875"/>
      <c r="O6" s="7875"/>
      <c r="P6" s="7875"/>
      <c r="Q6" s="7875"/>
      <c r="R6" s="7875"/>
      <c r="S6" s="7875"/>
      <c r="T6" s="7875"/>
      <c r="U6" s="7875"/>
      <c r="V6" s="7875"/>
      <c r="W6" s="7875"/>
      <c r="X6" s="7875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2" t="s">
        <v>3239</v>
      </c>
      <c r="B9" s="8527"/>
      <c r="C9" s="8514"/>
      <c r="D9" s="8403" t="s">
        <v>77</v>
      </c>
      <c r="E9" s="8670" t="s">
        <v>3240</v>
      </c>
      <c r="F9" s="8671"/>
      <c r="G9" s="8671"/>
      <c r="H9" s="8671"/>
      <c r="I9" s="8757"/>
      <c r="J9" s="8709" t="s">
        <v>29</v>
      </c>
      <c r="K9" s="8716"/>
      <c r="L9" s="8716"/>
      <c r="M9" s="8716"/>
      <c r="N9" s="8716"/>
      <c r="O9" s="8716"/>
      <c r="P9" s="8716"/>
      <c r="Q9" s="8716"/>
      <c r="R9" s="8716"/>
      <c r="S9" s="8716"/>
      <c r="T9" s="8716"/>
      <c r="U9" s="8716"/>
      <c r="V9" s="8716"/>
      <c r="W9" s="8716"/>
      <c r="X9" s="8750"/>
      <c r="Y9" s="8716" t="s">
        <v>460</v>
      </c>
      <c r="Z9" s="8716"/>
      <c r="AA9" s="8750"/>
      <c r="AB9" s="8721" t="s">
        <v>3241</v>
      </c>
      <c r="AC9" s="8526" t="s">
        <v>36</v>
      </c>
      <c r="AD9" s="8526" t="s">
        <v>37</v>
      </c>
      <c r="AE9" s="7889" t="s">
        <v>33</v>
      </c>
      <c r="AF9" s="8671" t="s">
        <v>462</v>
      </c>
      <c r="AG9" s="8757"/>
      <c r="AH9" s="9149" t="s">
        <v>3242</v>
      </c>
      <c r="AI9" s="9152" t="s">
        <v>35</v>
      </c>
    </row>
    <row r="10" spans="1:96" s="17" customFormat="1" ht="33" customHeight="1" x14ac:dyDescent="0.15">
      <c r="A10" s="8313"/>
      <c r="B10" s="7224"/>
      <c r="C10" s="8088"/>
      <c r="D10" s="737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820"/>
      <c r="AC10" s="7795"/>
      <c r="AD10" s="7795"/>
      <c r="AE10" s="7784"/>
      <c r="AF10" s="3589" t="s">
        <v>467</v>
      </c>
      <c r="AG10" s="2454" t="s">
        <v>468</v>
      </c>
      <c r="AH10" s="8602"/>
      <c r="AI10" s="9153"/>
    </row>
    <row r="11" spans="1:96" s="17" customFormat="1" ht="15" customHeight="1" x14ac:dyDescent="0.25">
      <c r="A11" s="8769" t="s">
        <v>3249</v>
      </c>
      <c r="B11" s="9082" t="s">
        <v>3250</v>
      </c>
      <c r="C11" s="9083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70"/>
      <c r="B12" s="8769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70"/>
      <c r="B13" s="8770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70"/>
      <c r="B14" s="8770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70"/>
      <c r="B15" s="8771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70"/>
      <c r="B16" s="9084" t="s">
        <v>3256</v>
      </c>
      <c r="C16" s="9085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70"/>
      <c r="B17" s="8774" t="s">
        <v>3257</v>
      </c>
      <c r="C17" s="8775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70"/>
      <c r="B18" s="8774" t="s">
        <v>3258</v>
      </c>
      <c r="C18" s="8775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70"/>
      <c r="B19" s="9086" t="s">
        <v>3259</v>
      </c>
      <c r="C19" s="9087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70"/>
      <c r="B20" s="8368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70"/>
      <c r="B21" s="8369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70"/>
      <c r="B22" s="9084" t="s">
        <v>3261</v>
      </c>
      <c r="C22" s="9085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70"/>
      <c r="B23" s="9079" t="s">
        <v>3262</v>
      </c>
      <c r="C23" s="7948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70"/>
      <c r="B24" s="8403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70"/>
      <c r="B25" s="737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70"/>
      <c r="B26" s="9104" t="s">
        <v>3265</v>
      </c>
      <c r="C26" s="7936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70"/>
      <c r="B27" s="8368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70"/>
      <c r="B28" s="7868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70"/>
      <c r="B29" s="8369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70"/>
      <c r="B30" s="8368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70"/>
      <c r="B31" s="7868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70"/>
      <c r="B32" s="8369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70"/>
      <c r="B33" s="9101" t="s">
        <v>3272</v>
      </c>
      <c r="C33" s="9102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70"/>
      <c r="B34" s="8369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70"/>
      <c r="B35" s="9103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70"/>
      <c r="B36" s="8728" t="s">
        <v>3276</v>
      </c>
      <c r="C36" s="8728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70"/>
      <c r="B37" s="9084" t="s">
        <v>3277</v>
      </c>
      <c r="C37" s="9085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70"/>
      <c r="B38" s="8752" t="s">
        <v>3278</v>
      </c>
      <c r="C38" s="8753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70"/>
      <c r="B39" s="9086" t="s">
        <v>3279</v>
      </c>
      <c r="C39" s="9087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70"/>
      <c r="B40" s="8368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70"/>
      <c r="B41" s="7868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70"/>
      <c r="B42" s="7868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70"/>
      <c r="B43" s="7868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70"/>
      <c r="B44" s="9154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70"/>
      <c r="B45" s="9093" t="s">
        <v>3286</v>
      </c>
      <c r="C45" s="9094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70"/>
      <c r="B46" s="9080" t="s">
        <v>3287</v>
      </c>
      <c r="C46" s="9081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70"/>
      <c r="B47" s="8389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70"/>
      <c r="B48" s="9098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70"/>
      <c r="B49" s="9098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70"/>
      <c r="B50" s="9098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70"/>
      <c r="B51" s="8389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70"/>
      <c r="B52" s="8394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71"/>
      <c r="B53" s="8710" t="s">
        <v>77</v>
      </c>
      <c r="C53" s="8712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0" t="s">
        <v>3239</v>
      </c>
      <c r="B55" s="8671"/>
      <c r="C55" s="8757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14" t="s">
        <v>3249</v>
      </c>
      <c r="B56" s="9082" t="s">
        <v>3250</v>
      </c>
      <c r="C56" s="9083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087"/>
      <c r="B57" s="8769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087"/>
      <c r="B58" s="8770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087"/>
      <c r="B59" s="8770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087"/>
      <c r="B60" s="8771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087"/>
      <c r="B61" s="9084" t="s">
        <v>3256</v>
      </c>
      <c r="C61" s="9085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087"/>
      <c r="B62" s="8774" t="s">
        <v>3257</v>
      </c>
      <c r="C62" s="8775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087"/>
      <c r="B63" s="8774" t="s">
        <v>3258</v>
      </c>
      <c r="C63" s="8775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087"/>
      <c r="B64" s="9086" t="s">
        <v>3259</v>
      </c>
      <c r="C64" s="9087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087"/>
      <c r="B65" s="8403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087"/>
      <c r="B66" s="737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087"/>
      <c r="B67" s="9084" t="s">
        <v>3261</v>
      </c>
      <c r="C67" s="9085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087"/>
      <c r="B68" s="8387" t="s">
        <v>3262</v>
      </c>
      <c r="C68" s="8388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087"/>
      <c r="B69" s="8649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087"/>
      <c r="B70" s="8649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087"/>
      <c r="B71" s="9104" t="s">
        <v>3265</v>
      </c>
      <c r="C71" s="7936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087"/>
      <c r="B72" s="8368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087"/>
      <c r="B73" s="7868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087"/>
      <c r="B74" s="8369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087"/>
      <c r="B75" s="8368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087"/>
      <c r="B76" s="7868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087"/>
      <c r="B77" s="8369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087"/>
      <c r="B78" s="9101" t="s">
        <v>3272</v>
      </c>
      <c r="C78" s="9102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087"/>
      <c r="B79" s="8369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087"/>
      <c r="B80" s="9103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087"/>
      <c r="B81" s="8728" t="s">
        <v>3276</v>
      </c>
      <c r="C81" s="8728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087"/>
      <c r="B82" s="9084" t="s">
        <v>3277</v>
      </c>
      <c r="C82" s="9085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087"/>
      <c r="B83" s="8752" t="s">
        <v>3278</v>
      </c>
      <c r="C83" s="8753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087"/>
      <c r="B84" s="9086" t="s">
        <v>3279</v>
      </c>
      <c r="C84" s="9087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087"/>
      <c r="B85" s="8368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087"/>
      <c r="B86" s="7868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087"/>
      <c r="B87" s="7868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087"/>
      <c r="B88" s="7868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087"/>
      <c r="B89" s="8369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087"/>
      <c r="B90" s="9097" t="s">
        <v>3286</v>
      </c>
      <c r="C90" s="9094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087"/>
      <c r="B91" s="9080" t="s">
        <v>3287</v>
      </c>
      <c r="C91" s="9081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087"/>
      <c r="B92" s="8389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087"/>
      <c r="B93" s="9098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087"/>
      <c r="B94" s="9098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087"/>
      <c r="B95" s="9098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087"/>
      <c r="B96" s="9091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087"/>
      <c r="B97" s="9092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88"/>
      <c r="B98" s="9099" t="s">
        <v>77</v>
      </c>
      <c r="C98" s="9100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0" t="s">
        <v>2597</v>
      </c>
      <c r="B100" s="8671"/>
      <c r="C100" s="8757"/>
      <c r="D100" s="3498" t="s">
        <v>3301</v>
      </c>
      <c r="E100" s="9095"/>
      <c r="F100" s="9095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088" t="s">
        <v>2592</v>
      </c>
      <c r="B101" s="9089"/>
      <c r="C101" s="9090"/>
      <c r="D101" s="4079"/>
      <c r="E101" s="9095"/>
      <c r="F101" s="9095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58" t="s">
        <v>3302</v>
      </c>
      <c r="B102" s="9096"/>
      <c r="C102" s="9059"/>
      <c r="D102" s="4079"/>
      <c r="E102" s="9095"/>
      <c r="F102" s="9095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0" t="s">
        <v>3303</v>
      </c>
      <c r="B103" s="8511"/>
      <c r="C103" s="7823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27" t="s">
        <v>3305</v>
      </c>
      <c r="B105" s="8527"/>
      <c r="C105" s="8514"/>
      <c r="D105" s="9107" t="s">
        <v>3306</v>
      </c>
      <c r="E105" s="8649" t="s">
        <v>3307</v>
      </c>
      <c r="F105" s="8649"/>
      <c r="G105" s="9108"/>
      <c r="H105" s="910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224"/>
      <c r="B106" s="7224"/>
      <c r="C106" s="8088"/>
      <c r="D106" s="7794"/>
      <c r="E106" s="3851" t="s">
        <v>3309</v>
      </c>
      <c r="F106" s="4083" t="s">
        <v>3310</v>
      </c>
      <c r="G106" s="4084" t="s">
        <v>1364</v>
      </c>
      <c r="H106" s="911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55" t="s">
        <v>3311</v>
      </c>
      <c r="B107" s="9105"/>
      <c r="C107" s="8756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52" t="s">
        <v>3312</v>
      </c>
      <c r="B108" s="9106"/>
      <c r="C108" s="8753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54" t="s">
        <v>3313</v>
      </c>
      <c r="B109" s="9111"/>
      <c r="C109" s="8136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12" t="s">
        <v>3315</v>
      </c>
      <c r="B111" s="9113"/>
      <c r="C111" s="911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15" t="s">
        <v>2226</v>
      </c>
      <c r="B112" s="9116"/>
      <c r="C112" s="911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2" t="s">
        <v>3317</v>
      </c>
      <c r="B114" s="8527"/>
      <c r="C114" s="8514"/>
      <c r="D114" s="8649" t="s">
        <v>3306</v>
      </c>
      <c r="E114" s="8757" t="s">
        <v>3308</v>
      </c>
      <c r="F114" s="8670" t="s">
        <v>3318</v>
      </c>
      <c r="G114" s="8757"/>
      <c r="H114" s="8713" t="s">
        <v>29</v>
      </c>
      <c r="I114" s="8714"/>
      <c r="J114" s="8714"/>
      <c r="K114" s="8714"/>
      <c r="L114" s="8714"/>
      <c r="M114" s="8714"/>
      <c r="N114" s="8714"/>
      <c r="O114" s="8714"/>
      <c r="P114" s="8714"/>
      <c r="Q114" s="8714"/>
      <c r="R114" s="8714"/>
      <c r="S114" s="8714"/>
      <c r="T114" s="8714"/>
      <c r="U114" s="8719"/>
      <c r="V114" s="9118" t="s">
        <v>460</v>
      </c>
      <c r="W114" s="8514" t="s">
        <v>67</v>
      </c>
    </row>
    <row r="115" spans="1:91" s="17" customFormat="1" ht="23.25" customHeight="1" x14ac:dyDescent="0.15">
      <c r="A115" s="8313"/>
      <c r="B115" s="7224"/>
      <c r="C115" s="8088"/>
      <c r="D115" s="8649"/>
      <c r="E115" s="8757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19"/>
      <c r="W115" s="8088"/>
    </row>
    <row r="116" spans="1:91" s="17" customFormat="1" ht="15" customHeight="1" x14ac:dyDescent="0.15">
      <c r="A116" s="8772" t="s">
        <v>3322</v>
      </c>
      <c r="B116" s="9120"/>
      <c r="C116" s="8773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52" t="s">
        <v>3323</v>
      </c>
      <c r="B117" s="9106"/>
      <c r="C117" s="8753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70" t="s">
        <v>3324</v>
      </c>
      <c r="B118" s="8360"/>
      <c r="C118" s="8361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27" t="s">
        <v>3326</v>
      </c>
      <c r="B120" s="8527"/>
      <c r="C120" s="8514"/>
      <c r="D120" s="8649" t="s">
        <v>3327</v>
      </c>
      <c r="E120" s="8709" t="s">
        <v>29</v>
      </c>
      <c r="F120" s="8716"/>
      <c r="G120" s="8716"/>
      <c r="H120" s="8716"/>
      <c r="I120" s="8716"/>
      <c r="J120" s="8750"/>
      <c r="K120" s="8716" t="s">
        <v>2397</v>
      </c>
      <c r="L120" s="8658"/>
    </row>
    <row r="121" spans="1:91" s="17" customFormat="1" ht="15" customHeight="1" x14ac:dyDescent="0.15">
      <c r="A121" s="7224"/>
      <c r="B121" s="7224"/>
      <c r="C121" s="8088"/>
      <c r="D121" s="8649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362" t="s">
        <v>3328</v>
      </c>
      <c r="B122" s="9078"/>
      <c r="C122" s="3906" t="s">
        <v>3329</v>
      </c>
      <c r="D122" s="3785">
        <f t="shared" ref="D122:D130" si="32">SUM(E122:J122)</f>
        <v>0</v>
      </c>
      <c r="E122" s="3502"/>
      <c r="F122" s="3503"/>
      <c r="G122" s="835"/>
      <c r="H122" s="835"/>
      <c r="I122" s="835"/>
      <c r="J122" s="3517"/>
      <c r="K122" s="3503"/>
      <c r="L122" s="3520"/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079"/>
      <c r="B123" s="7948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364"/>
      <c r="B124" s="8365"/>
      <c r="C124" s="4121" t="s">
        <v>3331</v>
      </c>
      <c r="D124" s="3598">
        <f t="shared" si="32"/>
        <v>0</v>
      </c>
      <c r="E124" s="3808"/>
      <c r="F124" s="3818"/>
      <c r="G124" s="3599"/>
      <c r="H124" s="3599"/>
      <c r="I124" s="3599"/>
      <c r="J124" s="3899"/>
      <c r="K124" s="3818"/>
      <c r="L124" s="1192"/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2" t="s">
        <v>3332</v>
      </c>
      <c r="B125" s="9078"/>
      <c r="C125" s="3906" t="s">
        <v>3329</v>
      </c>
      <c r="D125" s="1925">
        <f t="shared" si="32"/>
        <v>0</v>
      </c>
      <c r="E125" s="1935"/>
      <c r="F125" s="1432"/>
      <c r="G125" s="793"/>
      <c r="H125" s="793"/>
      <c r="I125" s="793"/>
      <c r="J125" s="4002"/>
      <c r="K125" s="1432"/>
      <c r="L125" s="3805"/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079"/>
      <c r="B126" s="7948"/>
      <c r="C126" s="4121" t="s">
        <v>3330</v>
      </c>
      <c r="D126" s="3785">
        <f t="shared" si="32"/>
        <v>0</v>
      </c>
      <c r="E126" s="1179"/>
      <c r="F126" s="1181"/>
      <c r="G126" s="1228"/>
      <c r="H126" s="1228"/>
      <c r="I126" s="1228"/>
      <c r="J126" s="1231"/>
      <c r="K126" s="1181"/>
      <c r="L126" s="1180"/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364"/>
      <c r="B127" s="836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2" t="s">
        <v>3333</v>
      </c>
      <c r="B128" s="9078"/>
      <c r="C128" s="3906" t="s">
        <v>3329</v>
      </c>
      <c r="D128" s="1925">
        <f t="shared" si="32"/>
        <v>0</v>
      </c>
      <c r="E128" s="3502"/>
      <c r="F128" s="3503"/>
      <c r="G128" s="835"/>
      <c r="H128" s="835"/>
      <c r="I128" s="835"/>
      <c r="J128" s="3517"/>
      <c r="K128" s="3503"/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079"/>
      <c r="B129" s="7948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364"/>
      <c r="B130" s="836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489" t="s">
        <v>289</v>
      </c>
      <c r="B135" s="8670" t="s">
        <v>3339</v>
      </c>
      <c r="C135" s="8671"/>
      <c r="D135" s="8671"/>
      <c r="E135" s="8671"/>
      <c r="F135" s="8671"/>
      <c r="G135" s="8671"/>
      <c r="H135" s="8671"/>
      <c r="I135" s="8757"/>
      <c r="J135" s="6"/>
      <c r="K135" s="6"/>
      <c r="L135" s="6"/>
    </row>
    <row r="136" spans="1:89" s="17" customFormat="1" ht="42.75" customHeight="1" x14ac:dyDescent="0.15">
      <c r="A136" s="8415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489" t="s">
        <v>289</v>
      </c>
      <c r="B141" s="8403" t="s">
        <v>3352</v>
      </c>
      <c r="C141" s="8745" t="s">
        <v>3353</v>
      </c>
      <c r="D141" s="9135"/>
      <c r="E141" s="9135"/>
      <c r="F141" s="9135"/>
      <c r="G141" s="9135"/>
      <c r="H141" s="9135"/>
      <c r="I141" s="9135"/>
      <c r="J141" s="9135"/>
      <c r="K141" s="9135"/>
      <c r="L141" s="9135"/>
      <c r="M141" s="8746"/>
    </row>
    <row r="142" spans="1:89" s="17" customFormat="1" ht="31.5" x14ac:dyDescent="0.15">
      <c r="A142" s="8415"/>
      <c r="B142" s="737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489" t="s">
        <v>289</v>
      </c>
      <c r="B146" s="9124" t="s">
        <v>3368</v>
      </c>
      <c r="C146" s="9126" t="s">
        <v>29</v>
      </c>
      <c r="D146" s="9127"/>
      <c r="E146" s="9127"/>
      <c r="F146" s="9128"/>
      <c r="G146" s="8721" t="s">
        <v>36</v>
      </c>
      <c r="H146" s="8526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415"/>
      <c r="B147" s="9125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820"/>
      <c r="H147" s="779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9" t="s">
        <v>3326</v>
      </c>
      <c r="B151" s="9129"/>
      <c r="C151" s="9130"/>
      <c r="D151" s="9133" t="s">
        <v>3327</v>
      </c>
      <c r="E151" s="9121" t="s">
        <v>3372</v>
      </c>
      <c r="F151" s="9122"/>
      <c r="G151" s="9122"/>
      <c r="H151" s="9122"/>
      <c r="I151" s="9122"/>
      <c r="J151" s="9122"/>
      <c r="K151" s="9122"/>
      <c r="L151" s="9122"/>
      <c r="M151" s="9122"/>
      <c r="N151" s="9122"/>
      <c r="O151" s="9122"/>
      <c r="P151" s="9123"/>
      <c r="Q151" s="9150" t="s">
        <v>2397</v>
      </c>
      <c r="R151" s="9151"/>
    </row>
    <row r="152" spans="1:92" s="17" customFormat="1" ht="20.100000000000001" customHeight="1" x14ac:dyDescent="0.15">
      <c r="A152" s="9131"/>
      <c r="B152" s="9131"/>
      <c r="C152" s="9132"/>
      <c r="D152" s="9134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36" t="s">
        <v>3376</v>
      </c>
      <c r="B153" s="9137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38"/>
      <c r="B154" s="9139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38"/>
      <c r="B155" s="9139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38"/>
      <c r="B156" s="9139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38"/>
      <c r="B157" s="9139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38"/>
      <c r="B158" s="9139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38"/>
      <c r="B159" s="9139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40"/>
      <c r="B160" s="9141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42" t="s">
        <v>3385</v>
      </c>
      <c r="B161" s="9143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44"/>
      <c r="B162" s="9139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44"/>
      <c r="B163" s="9139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44"/>
      <c r="B164" s="9139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44"/>
      <c r="B165" s="9139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44"/>
      <c r="B166" s="9139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44"/>
      <c r="B167" s="9139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45"/>
      <c r="B168" s="9141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0" t="s">
        <v>3239</v>
      </c>
      <c r="B170" s="8671"/>
      <c r="C170" s="8757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69" t="s">
        <v>3249</v>
      </c>
      <c r="B171" s="9082" t="s">
        <v>3250</v>
      </c>
      <c r="C171" s="9083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70"/>
      <c r="B172" s="8769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70"/>
      <c r="B173" s="8770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70"/>
      <c r="B174" s="8770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70"/>
      <c r="B175" s="8771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70"/>
      <c r="B176" s="9084" t="s">
        <v>3256</v>
      </c>
      <c r="C176" s="9085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70"/>
      <c r="B177" s="8774" t="s">
        <v>3257</v>
      </c>
      <c r="C177" s="8775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70"/>
      <c r="B178" s="8774" t="s">
        <v>3258</v>
      </c>
      <c r="C178" s="8775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70"/>
      <c r="B179" s="9086" t="s">
        <v>3259</v>
      </c>
      <c r="C179" s="9087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70"/>
      <c r="B180" s="8774" t="s">
        <v>3299</v>
      </c>
      <c r="C180" s="8775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70"/>
      <c r="B181" s="9084" t="s">
        <v>3261</v>
      </c>
      <c r="C181" s="9085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70"/>
      <c r="B182" s="8752" t="s">
        <v>3262</v>
      </c>
      <c r="C182" s="8753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70"/>
      <c r="B183" s="8752" t="s">
        <v>3263</v>
      </c>
      <c r="C183" s="8753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70"/>
      <c r="B184" s="9086" t="s">
        <v>3265</v>
      </c>
      <c r="C184" s="9087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70"/>
      <c r="B185" s="8368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70"/>
      <c r="B186" s="7868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70"/>
      <c r="B187" s="8369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70"/>
      <c r="B188" s="8368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70"/>
      <c r="B189" s="7868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70"/>
      <c r="B190" s="8369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70"/>
      <c r="B191" s="9101" t="s">
        <v>3272</v>
      </c>
      <c r="C191" s="9102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70"/>
      <c r="B192" s="8369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70"/>
      <c r="B193" s="9103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70"/>
      <c r="B194" s="8728" t="s">
        <v>3276</v>
      </c>
      <c r="C194" s="8728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70"/>
      <c r="B195" s="9084" t="s">
        <v>3277</v>
      </c>
      <c r="C195" s="9085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70"/>
      <c r="B196" s="8752" t="s">
        <v>3278</v>
      </c>
      <c r="C196" s="8753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70"/>
      <c r="B197" s="9086" t="s">
        <v>3279</v>
      </c>
      <c r="C197" s="9087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70"/>
      <c r="B198" s="8368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70"/>
      <c r="B199" s="7868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70"/>
      <c r="B200" s="8369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70"/>
      <c r="B201" s="9097" t="s">
        <v>3286</v>
      </c>
      <c r="C201" s="9094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70"/>
      <c r="B202" s="9080" t="s">
        <v>3287</v>
      </c>
      <c r="C202" s="9081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71"/>
      <c r="B203" s="9146" t="s">
        <v>77</v>
      </c>
      <c r="C203" s="9147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48" t="s">
        <v>3388</v>
      </c>
      <c r="B205" s="8460" t="s">
        <v>3389</v>
      </c>
      <c r="C205" s="8336" t="s">
        <v>77</v>
      </c>
      <c r="D205" s="8547"/>
      <c r="E205" s="8532"/>
      <c r="F205" s="8670" t="s">
        <v>3390</v>
      </c>
      <c r="G205" s="8671"/>
      <c r="H205" s="8671"/>
      <c r="I205" s="8671"/>
      <c r="J205" s="8671"/>
      <c r="K205" s="8671"/>
      <c r="L205" s="8671"/>
      <c r="M205" s="8671"/>
      <c r="N205" s="8671"/>
      <c r="O205" s="8671"/>
      <c r="P205" s="8671"/>
      <c r="Q205" s="8671"/>
      <c r="R205" s="8671"/>
      <c r="S205" s="8671"/>
      <c r="T205" s="8671"/>
      <c r="U205" s="8671"/>
      <c r="V205" s="8671"/>
      <c r="W205" s="8671"/>
      <c r="X205" s="8671"/>
      <c r="Y205" s="8671"/>
      <c r="Z205" s="8671"/>
      <c r="AA205" s="8671"/>
      <c r="AB205" s="8671"/>
      <c r="AC205" s="8671"/>
      <c r="AD205" s="8671"/>
      <c r="AE205" s="8671"/>
      <c r="AF205" s="8671"/>
      <c r="AG205" s="8672"/>
      <c r="AH205" s="8621" t="s">
        <v>609</v>
      </c>
      <c r="AI205" s="642"/>
    </row>
    <row r="206" spans="1:89" x14ac:dyDescent="0.25">
      <c r="A206" s="9148"/>
      <c r="B206" s="8461"/>
      <c r="C206" s="8366"/>
      <c r="D206" s="7195"/>
      <c r="E206" s="7196"/>
      <c r="F206" s="8670" t="s">
        <v>44</v>
      </c>
      <c r="G206" s="8757"/>
      <c r="H206" s="8709" t="s">
        <v>45</v>
      </c>
      <c r="I206" s="8658"/>
      <c r="J206" s="8709" t="s">
        <v>46</v>
      </c>
      <c r="K206" s="8658"/>
      <c r="L206" s="8709" t="s">
        <v>47</v>
      </c>
      <c r="M206" s="8658"/>
      <c r="N206" s="8709" t="s">
        <v>48</v>
      </c>
      <c r="O206" s="8658"/>
      <c r="P206" s="8709" t="s">
        <v>49</v>
      </c>
      <c r="Q206" s="8658"/>
      <c r="R206" s="8709" t="s">
        <v>50</v>
      </c>
      <c r="S206" s="8658"/>
      <c r="T206" s="8709" t="s">
        <v>51</v>
      </c>
      <c r="U206" s="8658"/>
      <c r="V206" s="8709" t="s">
        <v>52</v>
      </c>
      <c r="W206" s="8658"/>
      <c r="X206" s="8709" t="s">
        <v>53</v>
      </c>
      <c r="Y206" s="8658"/>
      <c r="Z206" s="8709" t="s">
        <v>54</v>
      </c>
      <c r="AA206" s="8658"/>
      <c r="AB206" s="8709" t="s">
        <v>55</v>
      </c>
      <c r="AC206" s="8658"/>
      <c r="AD206" s="8709" t="s">
        <v>56</v>
      </c>
      <c r="AE206" s="8658"/>
      <c r="AF206" s="8709" t="s">
        <v>481</v>
      </c>
      <c r="AG206" s="8750"/>
      <c r="AH206" s="8529"/>
    </row>
    <row r="207" spans="1:89" x14ac:dyDescent="0.25">
      <c r="A207" s="9148"/>
      <c r="B207" s="8462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30"/>
    </row>
    <row r="208" spans="1:89" ht="15" customHeight="1" x14ac:dyDescent="0.25">
      <c r="A208" s="9155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156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156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156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156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157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103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103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 ()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75" t="s">
        <v>3396</v>
      </c>
      <c r="B6" s="7875"/>
      <c r="C6" s="7875"/>
      <c r="D6" s="7875"/>
      <c r="E6" s="7875"/>
      <c r="F6" s="7875"/>
      <c r="G6" s="7875"/>
      <c r="H6" s="7875"/>
      <c r="I6" s="7875"/>
      <c r="J6" s="7875"/>
      <c r="K6" s="7875"/>
      <c r="L6" s="7875"/>
      <c r="M6" s="7875"/>
      <c r="N6" s="7875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403" t="s">
        <v>3399</v>
      </c>
      <c r="B10" s="8336" t="s">
        <v>77</v>
      </c>
      <c r="C10" s="8547"/>
      <c r="D10" s="8532"/>
      <c r="E10" s="9158" t="s">
        <v>101</v>
      </c>
      <c r="F10" s="8716"/>
      <c r="G10" s="8716"/>
      <c r="H10" s="8716"/>
      <c r="I10" s="8716"/>
      <c r="J10" s="8716"/>
      <c r="K10" s="8716"/>
      <c r="L10" s="8716"/>
      <c r="M10" s="8716"/>
      <c r="N10" s="8716"/>
      <c r="O10" s="8716"/>
      <c r="P10" s="8716"/>
      <c r="Q10" s="8716"/>
      <c r="R10" s="8716"/>
      <c r="S10" s="8716"/>
      <c r="T10" s="8716"/>
      <c r="U10" s="8716"/>
      <c r="V10" s="8716"/>
      <c r="W10" s="8716"/>
      <c r="X10" s="8716"/>
      <c r="Y10" s="8716"/>
      <c r="Z10" s="8716"/>
      <c r="AA10" s="8716"/>
      <c r="AB10" s="8716"/>
      <c r="AC10" s="8716"/>
      <c r="AD10" s="8716"/>
      <c r="AE10" s="8716"/>
      <c r="AF10" s="8716"/>
      <c r="AG10" s="8716"/>
      <c r="AH10" s="8716"/>
      <c r="AI10" s="8716"/>
      <c r="AJ10" s="8716"/>
      <c r="AK10" s="8716"/>
      <c r="AL10" s="9159"/>
      <c r="AM10" s="9160" t="s">
        <v>985</v>
      </c>
      <c r="AN10" s="8716"/>
      <c r="AO10" s="8716"/>
      <c r="AP10" s="9159"/>
      <c r="AQ10" s="8721" t="s">
        <v>986</v>
      </c>
      <c r="AR10" s="8526" t="s">
        <v>36</v>
      </c>
      <c r="AS10" s="8532" t="s">
        <v>37</v>
      </c>
    </row>
    <row r="11" spans="1:95" ht="15" customHeight="1" x14ac:dyDescent="0.25">
      <c r="A11" s="7794"/>
      <c r="B11" s="7821"/>
      <c r="C11" s="7791"/>
      <c r="D11" s="7158"/>
      <c r="E11" s="9161" t="s">
        <v>348</v>
      </c>
      <c r="F11" s="9162"/>
      <c r="G11" s="9161" t="s">
        <v>331</v>
      </c>
      <c r="H11" s="9162"/>
      <c r="I11" s="9161" t="s">
        <v>94</v>
      </c>
      <c r="J11" s="9162"/>
      <c r="K11" s="9161" t="s">
        <v>44</v>
      </c>
      <c r="L11" s="9162"/>
      <c r="M11" s="9161" t="s">
        <v>45</v>
      </c>
      <c r="N11" s="9162"/>
      <c r="O11" s="9161" t="s">
        <v>987</v>
      </c>
      <c r="P11" s="9162"/>
      <c r="Q11" s="9161" t="s">
        <v>640</v>
      </c>
      <c r="R11" s="9162"/>
      <c r="S11" s="9161" t="s">
        <v>48</v>
      </c>
      <c r="T11" s="9162"/>
      <c r="U11" s="9161" t="s">
        <v>49</v>
      </c>
      <c r="V11" s="9162"/>
      <c r="W11" s="9161" t="s">
        <v>988</v>
      </c>
      <c r="X11" s="9162"/>
      <c r="Y11" s="9161" t="s">
        <v>51</v>
      </c>
      <c r="Z11" s="9162"/>
      <c r="AA11" s="9161" t="s">
        <v>52</v>
      </c>
      <c r="AB11" s="9162"/>
      <c r="AC11" s="9161" t="s">
        <v>53</v>
      </c>
      <c r="AD11" s="9162"/>
      <c r="AE11" s="9161" t="s">
        <v>54</v>
      </c>
      <c r="AF11" s="9162"/>
      <c r="AG11" s="9161" t="s">
        <v>55</v>
      </c>
      <c r="AH11" s="9162"/>
      <c r="AI11" s="9161" t="s">
        <v>56</v>
      </c>
      <c r="AJ11" s="9162"/>
      <c r="AK11" s="9158" t="s">
        <v>57</v>
      </c>
      <c r="AL11" s="9159"/>
      <c r="AM11" s="8291" t="s">
        <v>989</v>
      </c>
      <c r="AN11" s="7232" t="s">
        <v>3400</v>
      </c>
      <c r="AO11" s="7147" t="s">
        <v>3401</v>
      </c>
      <c r="AP11" s="7241" t="s">
        <v>3402</v>
      </c>
      <c r="AQ11" s="7210"/>
      <c r="AR11" s="7794"/>
      <c r="AS11" s="7158"/>
    </row>
    <row r="12" spans="1:95" x14ac:dyDescent="0.25">
      <c r="A12" s="737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179"/>
      <c r="AN12" s="7233"/>
      <c r="AO12" s="7148"/>
      <c r="AP12" s="7242"/>
      <c r="AQ12" s="7820"/>
      <c r="AR12" s="7795"/>
      <c r="AS12" s="7196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4" t="s">
        <v>3412</v>
      </c>
      <c r="B26" s="8336" t="s">
        <v>77</v>
      </c>
      <c r="C26" s="8547"/>
      <c r="D26" s="8532"/>
      <c r="E26" s="9158" t="s">
        <v>101</v>
      </c>
      <c r="F26" s="8716"/>
      <c r="G26" s="8716"/>
      <c r="H26" s="8716"/>
      <c r="I26" s="8716"/>
      <c r="J26" s="8716"/>
      <c r="K26" s="8716"/>
      <c r="L26" s="8716"/>
      <c r="M26" s="8716"/>
      <c r="N26" s="8716"/>
      <c r="O26" s="8716"/>
      <c r="P26" s="8716"/>
      <c r="Q26" s="8716"/>
      <c r="R26" s="8716"/>
      <c r="S26" s="8716"/>
      <c r="T26" s="8716"/>
      <c r="U26" s="8716"/>
      <c r="V26" s="8716"/>
      <c r="W26" s="8716"/>
      <c r="X26" s="8716"/>
      <c r="Y26" s="8716"/>
      <c r="Z26" s="8716"/>
      <c r="AA26" s="8716"/>
      <c r="AB26" s="8716"/>
      <c r="AC26" s="8716"/>
      <c r="AD26" s="8716"/>
      <c r="AE26" s="8716"/>
      <c r="AF26" s="8716"/>
      <c r="AG26" s="8716"/>
      <c r="AH26" s="8716"/>
      <c r="AI26" s="8716"/>
      <c r="AJ26" s="8716"/>
      <c r="AK26" s="8716"/>
      <c r="AL26" s="9159"/>
      <c r="AM26" s="9160" t="s">
        <v>3413</v>
      </c>
      <c r="AN26" s="8716"/>
      <c r="AO26" s="8716"/>
      <c r="AP26" s="9163"/>
      <c r="BZ26" s="20"/>
      <c r="DI26"/>
    </row>
    <row r="27" spans="1:113" ht="15" customHeight="1" x14ac:dyDescent="0.25">
      <c r="A27" s="8087"/>
      <c r="B27" s="8366"/>
      <c r="C27" s="7195"/>
      <c r="D27" s="7196"/>
      <c r="E27" s="9161" t="s">
        <v>1374</v>
      </c>
      <c r="F27" s="9162"/>
      <c r="G27" s="9161" t="s">
        <v>1375</v>
      </c>
      <c r="H27" s="9162"/>
      <c r="I27" s="9161" t="s">
        <v>1438</v>
      </c>
      <c r="J27" s="9162"/>
      <c r="K27" s="9161" t="s">
        <v>3414</v>
      </c>
      <c r="L27" s="9162"/>
      <c r="M27" s="9161" t="s">
        <v>3415</v>
      </c>
      <c r="N27" s="9162"/>
      <c r="O27" s="9161" t="s">
        <v>3416</v>
      </c>
      <c r="P27" s="9162"/>
      <c r="Q27" s="9161" t="s">
        <v>3417</v>
      </c>
      <c r="R27" s="9162"/>
      <c r="S27" s="9161" t="s">
        <v>1443</v>
      </c>
      <c r="T27" s="9162"/>
      <c r="U27" s="9161" t="s">
        <v>1444</v>
      </c>
      <c r="V27" s="9162"/>
      <c r="W27" s="9161" t="s">
        <v>3418</v>
      </c>
      <c r="X27" s="9162"/>
      <c r="Y27" s="9161" t="s">
        <v>1446</v>
      </c>
      <c r="Z27" s="9162"/>
      <c r="AA27" s="9161" t="s">
        <v>1447</v>
      </c>
      <c r="AB27" s="9162"/>
      <c r="AC27" s="9161" t="s">
        <v>1448</v>
      </c>
      <c r="AD27" s="9162"/>
      <c r="AE27" s="9161" t="s">
        <v>1449</v>
      </c>
      <c r="AF27" s="9162"/>
      <c r="AG27" s="9161" t="s">
        <v>1450</v>
      </c>
      <c r="AH27" s="9162"/>
      <c r="AI27" s="9161" t="s">
        <v>1451</v>
      </c>
      <c r="AJ27" s="9162"/>
      <c r="AK27" s="9158" t="s">
        <v>57</v>
      </c>
      <c r="AL27" s="8716"/>
      <c r="AM27" s="8529" t="s">
        <v>3419</v>
      </c>
      <c r="AN27" s="7232" t="s">
        <v>3400</v>
      </c>
      <c r="AO27" s="7147" t="s">
        <v>3401</v>
      </c>
      <c r="AP27" s="8483" t="s">
        <v>3402</v>
      </c>
      <c r="BZ27" s="20"/>
      <c r="DI27"/>
    </row>
    <row r="28" spans="1:113" x14ac:dyDescent="0.25">
      <c r="A28" s="8088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30"/>
      <c r="AN28" s="7233"/>
      <c r="AO28" s="7148"/>
      <c r="AP28" s="7244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460" t="s">
        <v>27</v>
      </c>
      <c r="B54" s="8403" t="s">
        <v>28</v>
      </c>
      <c r="C54" s="8716" t="s">
        <v>3413</v>
      </c>
      <c r="D54" s="8716"/>
      <c r="E54" s="8716"/>
      <c r="F54" s="9159"/>
      <c r="G54" s="9167" t="s">
        <v>3444</v>
      </c>
      <c r="H54" s="9168"/>
    </row>
    <row r="55" spans="1:113" ht="31.5" x14ac:dyDescent="0.25">
      <c r="A55" s="8462"/>
      <c r="B55" s="737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460" t="s">
        <v>27</v>
      </c>
      <c r="B63" s="8532" t="s">
        <v>28</v>
      </c>
      <c r="C63" s="9171" t="s">
        <v>29</v>
      </c>
      <c r="D63" s="9171"/>
      <c r="E63" s="9171"/>
      <c r="F63" s="9171"/>
      <c r="G63" s="9171"/>
      <c r="H63" s="9171"/>
      <c r="I63" s="9171"/>
      <c r="J63" s="9171"/>
      <c r="K63" s="9171"/>
      <c r="L63" s="9171"/>
      <c r="M63" s="9171"/>
      <c r="N63" s="9171"/>
      <c r="O63" s="9171"/>
      <c r="P63" s="9171"/>
      <c r="Q63" s="9171"/>
      <c r="R63" s="9171"/>
      <c r="S63" s="9172"/>
      <c r="T63" s="8716" t="s">
        <v>3413</v>
      </c>
      <c r="U63" s="8716"/>
      <c r="V63" s="8716"/>
      <c r="W63" s="9163"/>
      <c r="X63" s="9164" t="s">
        <v>3452</v>
      </c>
      <c r="Y63" s="9165"/>
      <c r="Z63" s="9166"/>
    </row>
    <row r="64" spans="1:113" ht="31.5" x14ac:dyDescent="0.25">
      <c r="A64" s="8462"/>
      <c r="B64" s="7196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460" t="s">
        <v>27</v>
      </c>
      <c r="B71" s="8403" t="s">
        <v>28</v>
      </c>
      <c r="C71" s="9171" t="s">
        <v>29</v>
      </c>
      <c r="D71" s="9171"/>
      <c r="E71" s="9171"/>
      <c r="F71" s="9171"/>
      <c r="G71" s="9171"/>
      <c r="H71" s="9171"/>
      <c r="I71" s="9171"/>
      <c r="J71" s="9171"/>
      <c r="K71" s="9171"/>
      <c r="L71" s="9171"/>
      <c r="M71" s="9171"/>
      <c r="N71" s="9171"/>
      <c r="O71" s="9171"/>
      <c r="P71" s="9171"/>
      <c r="Q71" s="9171"/>
      <c r="R71" s="9171"/>
      <c r="S71" s="9172"/>
      <c r="T71" s="9158" t="s">
        <v>3413</v>
      </c>
      <c r="U71" s="8716"/>
      <c r="V71" s="8716"/>
      <c r="W71" s="9163"/>
      <c r="X71" s="9164" t="s">
        <v>3452</v>
      </c>
      <c r="Y71" s="9165"/>
      <c r="Z71" s="9166"/>
    </row>
    <row r="72" spans="1:95" ht="31.5" x14ac:dyDescent="0.25">
      <c r="A72" s="8462"/>
      <c r="B72" s="737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169" t="s">
        <v>3477</v>
      </c>
      <c r="B115" s="8489" t="s">
        <v>77</v>
      </c>
      <c r="C115" s="9158" t="s">
        <v>3413</v>
      </c>
      <c r="D115" s="8716"/>
      <c r="E115" s="8716"/>
      <c r="F115" s="9159"/>
      <c r="G115" s="9165" t="s">
        <v>3478</v>
      </c>
      <c r="H115" s="9166"/>
    </row>
    <row r="116" spans="1:93" ht="24.75" customHeight="1" x14ac:dyDescent="0.25">
      <c r="A116" s="9170"/>
      <c r="B116" s="8415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460" t="s">
        <v>3482</v>
      </c>
      <c r="B120" s="8403" t="s">
        <v>77</v>
      </c>
      <c r="C120" s="9177" t="s">
        <v>3483</v>
      </c>
      <c r="D120" s="9178"/>
      <c r="E120" s="9179"/>
      <c r="F120" s="9180" t="s">
        <v>3484</v>
      </c>
      <c r="G120" s="9181" t="s">
        <v>3485</v>
      </c>
      <c r="H120" s="9160" t="s">
        <v>3413</v>
      </c>
      <c r="I120" s="8716"/>
      <c r="J120" s="8716"/>
      <c r="K120" s="9163"/>
    </row>
    <row r="121" spans="1:93" ht="42" x14ac:dyDescent="0.25">
      <c r="A121" s="8462"/>
      <c r="B121" s="7379"/>
      <c r="C121" s="2977" t="s">
        <v>3486</v>
      </c>
      <c r="D121" s="225" t="s">
        <v>3487</v>
      </c>
      <c r="E121" s="213" t="s">
        <v>3488</v>
      </c>
      <c r="F121" s="9180"/>
      <c r="G121" s="9181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460" t="s">
        <v>3493</v>
      </c>
      <c r="B126" s="8403" t="s">
        <v>3494</v>
      </c>
      <c r="C126" s="9161" t="s">
        <v>3495</v>
      </c>
      <c r="D126" s="9162"/>
      <c r="E126" s="9161" t="s">
        <v>3496</v>
      </c>
      <c r="F126" s="9162"/>
      <c r="G126" s="9161" t="s">
        <v>3497</v>
      </c>
      <c r="H126" s="9162"/>
      <c r="I126" s="9161" t="s">
        <v>3498</v>
      </c>
      <c r="J126" s="9182"/>
      <c r="K126" s="9183" t="s">
        <v>3499</v>
      </c>
      <c r="L126" s="9166"/>
    </row>
    <row r="127" spans="1:93" ht="31.5" x14ac:dyDescent="0.25">
      <c r="A127" s="8462"/>
      <c r="B127" s="737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73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868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868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9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184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185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185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185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185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73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868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868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868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868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9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489" t="s">
        <v>781</v>
      </c>
      <c r="B146" s="8336" t="s">
        <v>77</v>
      </c>
      <c r="C146" s="8547"/>
      <c r="D146" s="8547"/>
      <c r="E146" s="9174" t="s">
        <v>101</v>
      </c>
      <c r="F146" s="8631"/>
      <c r="G146" s="8631"/>
      <c r="H146" s="8631"/>
      <c r="I146" s="8631"/>
      <c r="J146" s="8631"/>
      <c r="K146" s="8631"/>
      <c r="L146" s="8631"/>
      <c r="M146" s="8631"/>
      <c r="N146" s="8631"/>
      <c r="O146" s="8631"/>
      <c r="P146" s="8631"/>
      <c r="Q146" s="8631"/>
      <c r="R146" s="8631"/>
      <c r="S146" s="8631"/>
      <c r="T146" s="8631"/>
      <c r="U146" s="8631"/>
      <c r="V146" s="8631"/>
      <c r="W146" s="8631"/>
      <c r="X146" s="8631"/>
      <c r="Y146" s="8631"/>
      <c r="Z146" s="8631"/>
      <c r="AA146" s="8631"/>
      <c r="AB146" s="8631"/>
      <c r="AC146" s="8631"/>
      <c r="AD146" s="8631"/>
      <c r="AE146" s="8631"/>
      <c r="AF146" s="8631"/>
      <c r="AG146" s="8631"/>
      <c r="AH146" s="8631"/>
      <c r="AI146" s="8631"/>
      <c r="AJ146" s="8631"/>
      <c r="AK146" s="8631"/>
      <c r="AL146" s="9175"/>
      <c r="AM146" s="9186" t="s">
        <v>3516</v>
      </c>
      <c r="AN146" s="9187"/>
      <c r="AO146" s="9188"/>
    </row>
    <row r="147" spans="1:113" x14ac:dyDescent="0.25">
      <c r="A147" s="8414"/>
      <c r="B147" s="8366"/>
      <c r="C147" s="7195"/>
      <c r="D147" s="7195"/>
      <c r="E147" s="9176" t="s">
        <v>348</v>
      </c>
      <c r="F147" s="9176"/>
      <c r="G147" s="9176" t="s">
        <v>331</v>
      </c>
      <c r="H147" s="9176"/>
      <c r="I147" s="9176" t="s">
        <v>94</v>
      </c>
      <c r="J147" s="9176"/>
      <c r="K147" s="9189" t="s">
        <v>44</v>
      </c>
      <c r="L147" s="9189"/>
      <c r="M147" s="9162" t="s">
        <v>45</v>
      </c>
      <c r="N147" s="9161"/>
      <c r="O147" s="9176" t="s">
        <v>987</v>
      </c>
      <c r="P147" s="9176"/>
      <c r="Q147" s="9176" t="s">
        <v>640</v>
      </c>
      <c r="R147" s="9176"/>
      <c r="S147" s="9176" t="s">
        <v>48</v>
      </c>
      <c r="T147" s="9176"/>
      <c r="U147" s="9176" t="s">
        <v>49</v>
      </c>
      <c r="V147" s="9176"/>
      <c r="W147" s="9176" t="s">
        <v>988</v>
      </c>
      <c r="X147" s="9176"/>
      <c r="Y147" s="9176" t="s">
        <v>51</v>
      </c>
      <c r="Z147" s="9176"/>
      <c r="AA147" s="9176" t="s">
        <v>52</v>
      </c>
      <c r="AB147" s="9176"/>
      <c r="AC147" s="9176" t="s">
        <v>53</v>
      </c>
      <c r="AD147" s="9161"/>
      <c r="AE147" s="9176" t="s">
        <v>54</v>
      </c>
      <c r="AF147" s="9176"/>
      <c r="AG147" s="9176" t="s">
        <v>55</v>
      </c>
      <c r="AH147" s="9176"/>
      <c r="AI147" s="9176" t="s">
        <v>56</v>
      </c>
      <c r="AJ147" s="9176"/>
      <c r="AK147" s="9163" t="s">
        <v>57</v>
      </c>
      <c r="AL147" s="9192"/>
      <c r="AM147" s="9193" t="s">
        <v>3517</v>
      </c>
      <c r="AN147" s="9190" t="s">
        <v>3518</v>
      </c>
      <c r="AO147" s="9191"/>
    </row>
    <row r="148" spans="1:113" ht="31.5" x14ac:dyDescent="0.25">
      <c r="A148" s="8415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4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460" t="s">
        <v>27</v>
      </c>
      <c r="B185" s="9196" t="s">
        <v>77</v>
      </c>
      <c r="C185" s="9199" t="s">
        <v>29</v>
      </c>
      <c r="D185" s="9200"/>
      <c r="E185" s="9200"/>
      <c r="F185" s="9200"/>
      <c r="G185" s="9200"/>
      <c r="H185" s="9200"/>
      <c r="I185" s="9200"/>
      <c r="J185" s="9200"/>
      <c r="K185" s="9200"/>
      <c r="L185" s="9200"/>
      <c r="M185" s="9200"/>
      <c r="N185" s="9200"/>
      <c r="O185" s="9200"/>
      <c r="P185" s="9200"/>
      <c r="Q185" s="9200"/>
      <c r="R185" s="9200"/>
      <c r="S185" s="9201"/>
      <c r="T185" s="9168" t="s">
        <v>3516</v>
      </c>
      <c r="U185" s="9208"/>
      <c r="V185" s="9208"/>
      <c r="W185" s="9208"/>
      <c r="X185" s="9208"/>
      <c r="CE185"/>
      <c r="CK185" s="20"/>
      <c r="DI185"/>
    </row>
    <row r="186" spans="1:113" x14ac:dyDescent="0.25">
      <c r="A186" s="8461"/>
      <c r="B186" s="9197"/>
      <c r="C186" s="9202"/>
      <c r="D186" s="9203"/>
      <c r="E186" s="9203"/>
      <c r="F186" s="9203"/>
      <c r="G186" s="9203"/>
      <c r="H186" s="9203"/>
      <c r="I186" s="9203"/>
      <c r="J186" s="9203"/>
      <c r="K186" s="9203"/>
      <c r="L186" s="9203"/>
      <c r="M186" s="9203"/>
      <c r="N186" s="9203"/>
      <c r="O186" s="9203"/>
      <c r="P186" s="9203"/>
      <c r="Q186" s="9203"/>
      <c r="R186" s="9203"/>
      <c r="S186" s="9204"/>
      <c r="T186" s="9209" t="s">
        <v>3517</v>
      </c>
      <c r="U186" s="9210"/>
      <c r="V186" s="9211"/>
      <c r="W186" s="9164" t="s">
        <v>3540</v>
      </c>
      <c r="X186" s="9166"/>
      <c r="CE186"/>
      <c r="CK186" s="20"/>
      <c r="DI186"/>
    </row>
    <row r="187" spans="1:113" ht="31.5" x14ac:dyDescent="0.25">
      <c r="A187" s="8462"/>
      <c r="B187" s="9198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460" t="s">
        <v>27</v>
      </c>
      <c r="B197" s="9196" t="s">
        <v>77</v>
      </c>
      <c r="C197" s="9199" t="s">
        <v>29</v>
      </c>
      <c r="D197" s="9200"/>
      <c r="E197" s="9200"/>
      <c r="F197" s="9200"/>
      <c r="G197" s="9200"/>
      <c r="H197" s="9200"/>
      <c r="I197" s="9200"/>
      <c r="J197" s="9200"/>
      <c r="K197" s="9200"/>
      <c r="L197" s="9200"/>
      <c r="M197" s="9200"/>
      <c r="N197" s="9200"/>
      <c r="O197" s="9200"/>
      <c r="P197" s="9200"/>
      <c r="Q197" s="9200"/>
      <c r="R197" s="9200"/>
      <c r="S197" s="9201"/>
      <c r="T197" s="9205" t="s">
        <v>3516</v>
      </c>
      <c r="U197" s="9205"/>
      <c r="V197" s="9205"/>
      <c r="W197" s="9205"/>
      <c r="X197" s="9168"/>
      <c r="CE197"/>
      <c r="CK197" s="20"/>
      <c r="DI197"/>
    </row>
    <row r="198" spans="1:113" x14ac:dyDescent="0.25">
      <c r="A198" s="8461"/>
      <c r="B198" s="9197"/>
      <c r="C198" s="9202"/>
      <c r="D198" s="9203"/>
      <c r="E198" s="9203"/>
      <c r="F198" s="9203"/>
      <c r="G198" s="9203"/>
      <c r="H198" s="9203"/>
      <c r="I198" s="9203"/>
      <c r="J198" s="9203"/>
      <c r="K198" s="9203"/>
      <c r="L198" s="9203"/>
      <c r="M198" s="9203"/>
      <c r="N198" s="9203"/>
      <c r="O198" s="9203"/>
      <c r="P198" s="9203"/>
      <c r="Q198" s="9203"/>
      <c r="R198" s="9203"/>
      <c r="S198" s="9204"/>
      <c r="T198" s="9206" t="s">
        <v>3517</v>
      </c>
      <c r="U198" s="9206"/>
      <c r="V198" s="9207"/>
      <c r="W198" s="9164" t="s">
        <v>3540</v>
      </c>
      <c r="X198" s="9166"/>
      <c r="CE198"/>
      <c r="CK198" s="20"/>
      <c r="DI198"/>
    </row>
    <row r="199" spans="1:113" ht="31.5" x14ac:dyDescent="0.25">
      <c r="A199" s="8462"/>
      <c r="B199" s="9198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460" t="s">
        <v>27</v>
      </c>
      <c r="B208" s="9196" t="s">
        <v>77</v>
      </c>
      <c r="C208" s="9199" t="s">
        <v>29</v>
      </c>
      <c r="D208" s="9200"/>
      <c r="E208" s="9200"/>
      <c r="F208" s="9200"/>
      <c r="G208" s="9200"/>
      <c r="H208" s="9200"/>
      <c r="I208" s="9200"/>
      <c r="J208" s="9200"/>
      <c r="K208" s="9200"/>
      <c r="L208" s="9200"/>
      <c r="M208" s="9200"/>
      <c r="N208" s="9200"/>
      <c r="O208" s="9200"/>
      <c r="P208" s="9200"/>
      <c r="Q208" s="9200"/>
      <c r="R208" s="9200"/>
      <c r="S208" s="9201"/>
      <c r="T208" s="9205" t="s">
        <v>3516</v>
      </c>
      <c r="U208" s="9205"/>
      <c r="V208" s="9205"/>
      <c r="W208" s="9205"/>
      <c r="X208" s="9168"/>
      <c r="CE208"/>
      <c r="CK208" s="20"/>
      <c r="DI208"/>
    </row>
    <row r="209" spans="1:113" x14ac:dyDescent="0.25">
      <c r="A209" s="8461"/>
      <c r="B209" s="9197"/>
      <c r="C209" s="9202"/>
      <c r="D209" s="9203"/>
      <c r="E209" s="9203"/>
      <c r="F209" s="9203"/>
      <c r="G209" s="9203"/>
      <c r="H209" s="9203"/>
      <c r="I209" s="9203"/>
      <c r="J209" s="9203"/>
      <c r="K209" s="9203"/>
      <c r="L209" s="9203"/>
      <c r="M209" s="9203"/>
      <c r="N209" s="9203"/>
      <c r="O209" s="9203"/>
      <c r="P209" s="9203"/>
      <c r="Q209" s="9203"/>
      <c r="R209" s="9203"/>
      <c r="S209" s="9204"/>
      <c r="T209" s="9206" t="s">
        <v>3517</v>
      </c>
      <c r="U209" s="9206"/>
      <c r="V209" s="9207"/>
      <c r="W209" s="9164" t="s">
        <v>3540</v>
      </c>
      <c r="X209" s="9166"/>
      <c r="CE209"/>
      <c r="CK209" s="20"/>
      <c r="DI209"/>
    </row>
    <row r="210" spans="1:113" ht="31.5" x14ac:dyDescent="0.25">
      <c r="A210" s="8462"/>
      <c r="B210" s="9198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403" t="s">
        <v>3580</v>
      </c>
      <c r="B252" s="9195" t="s">
        <v>77</v>
      </c>
      <c r="C252" s="9158" t="s">
        <v>29</v>
      </c>
      <c r="D252" s="8716"/>
      <c r="E252" s="8716"/>
      <c r="F252" s="8716"/>
      <c r="G252" s="8716"/>
      <c r="H252" s="8716"/>
      <c r="I252" s="8716"/>
      <c r="J252" s="8716"/>
      <c r="K252" s="8716"/>
      <c r="L252" s="8716"/>
      <c r="M252" s="8716"/>
      <c r="N252" s="8716"/>
      <c r="O252" s="8716"/>
      <c r="P252" s="8716"/>
      <c r="Q252" s="8716"/>
      <c r="R252" s="8716"/>
      <c r="S252" s="9163"/>
    </row>
    <row r="253" spans="1:19" x14ac:dyDescent="0.25">
      <c r="A253" s="7379"/>
      <c r="B253" s="8602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403" t="s">
        <v>3585</v>
      </c>
      <c r="B258" s="9195" t="s">
        <v>193</v>
      </c>
      <c r="C258" s="9158" t="s">
        <v>29</v>
      </c>
      <c r="D258" s="8716"/>
      <c r="E258" s="8716"/>
      <c r="F258" s="8716"/>
      <c r="G258" s="8716"/>
      <c r="H258" s="8716"/>
      <c r="I258" s="8716"/>
      <c r="J258" s="8716"/>
      <c r="K258" s="8716"/>
      <c r="L258" s="8716"/>
      <c r="M258" s="8716"/>
      <c r="N258" s="8716"/>
      <c r="O258" s="8716"/>
      <c r="P258" s="8716"/>
      <c r="Q258" s="8716"/>
      <c r="R258" s="8716"/>
      <c r="S258" s="9163"/>
    </row>
    <row r="259" spans="1:19" x14ac:dyDescent="0.25">
      <c r="A259" s="7379"/>
      <c r="B259" s="8602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403" t="s">
        <v>3613</v>
      </c>
      <c r="B288" s="9195" t="s">
        <v>77</v>
      </c>
      <c r="C288" s="9158" t="s">
        <v>3614</v>
      </c>
      <c r="D288" s="8716"/>
      <c r="E288" s="8716"/>
      <c r="F288" s="8716"/>
      <c r="G288" s="8716"/>
      <c r="H288" s="8716"/>
      <c r="I288" s="8716"/>
      <c r="J288" s="8716"/>
      <c r="K288" s="8716"/>
      <c r="L288" s="8716"/>
      <c r="M288" s="8716"/>
      <c r="N288" s="8716"/>
      <c r="O288" s="8716"/>
      <c r="P288" s="8716"/>
      <c r="Q288" s="8716"/>
      <c r="R288" s="8716"/>
      <c r="S288" s="9163"/>
    </row>
    <row r="289" spans="1:19" x14ac:dyDescent="0.25">
      <c r="A289" s="7379"/>
      <c r="B289" s="8602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 ()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119" t="s">
        <v>3621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13" t="s">
        <v>3623</v>
      </c>
      <c r="B9" s="9214" t="s">
        <v>77</v>
      </c>
      <c r="C9" s="9215"/>
      <c r="D9" s="9216"/>
      <c r="E9" s="9217" t="s">
        <v>3624</v>
      </c>
      <c r="F9" s="9217"/>
      <c r="G9" s="9217" t="s">
        <v>44</v>
      </c>
      <c r="H9" s="9217"/>
      <c r="I9" s="9217" t="s">
        <v>3174</v>
      </c>
      <c r="J9" s="9217"/>
      <c r="K9" s="9217" t="s">
        <v>675</v>
      </c>
      <c r="L9" s="9218"/>
      <c r="M9" s="9219" t="s">
        <v>3625</v>
      </c>
      <c r="N9" s="9220"/>
      <c r="O9" s="9220" t="s">
        <v>3626</v>
      </c>
      <c r="P9" s="9220"/>
      <c r="Q9" s="9220" t="s">
        <v>3627</v>
      </c>
      <c r="R9" s="9221"/>
      <c r="S9" s="8608" t="s">
        <v>36</v>
      </c>
      <c r="T9" s="8599" t="s">
        <v>37</v>
      </c>
    </row>
    <row r="10" spans="1:84" ht="21" x14ac:dyDescent="0.25">
      <c r="A10" s="8462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9"/>
      <c r="T10" s="8600"/>
    </row>
    <row r="11" spans="1:84" x14ac:dyDescent="0.25">
      <c r="A11" s="4302" t="s">
        <v>3631</v>
      </c>
      <c r="B11" s="9225"/>
      <c r="C11" s="9226"/>
      <c r="D11" s="9226"/>
      <c r="E11" s="9226"/>
      <c r="F11" s="9226"/>
      <c r="G11" s="9226"/>
      <c r="H11" s="9226"/>
      <c r="I11" s="9226"/>
      <c r="J11" s="9226"/>
      <c r="K11" s="9226"/>
      <c r="L11" s="9226"/>
      <c r="M11" s="9226"/>
      <c r="N11" s="9226"/>
      <c r="O11" s="9226"/>
      <c r="P11" s="9226"/>
      <c r="Q11" s="9226"/>
      <c r="R11" s="9226"/>
      <c r="S11" s="9226"/>
      <c r="T11" s="9227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25"/>
      <c r="C16" s="9226"/>
      <c r="D16" s="9226"/>
      <c r="E16" s="9226"/>
      <c r="F16" s="9226"/>
      <c r="G16" s="9226"/>
      <c r="H16" s="9226"/>
      <c r="I16" s="9226"/>
      <c r="J16" s="9226"/>
      <c r="K16" s="9226"/>
      <c r="L16" s="9226"/>
      <c r="M16" s="9226"/>
      <c r="N16" s="9226"/>
      <c r="O16" s="9226"/>
      <c r="P16" s="9226"/>
      <c r="Q16" s="9226"/>
      <c r="R16" s="9226"/>
      <c r="S16" s="9226"/>
      <c r="T16" s="9227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25"/>
      <c r="C23" s="9226"/>
      <c r="D23" s="9226"/>
      <c r="E23" s="9226"/>
      <c r="F23" s="9226"/>
      <c r="G23" s="9226"/>
      <c r="H23" s="9226"/>
      <c r="I23" s="9226"/>
      <c r="J23" s="9226"/>
      <c r="K23" s="9226"/>
      <c r="L23" s="9226"/>
      <c r="M23" s="9226"/>
      <c r="N23" s="9226"/>
      <c r="O23" s="9226"/>
      <c r="P23" s="9226"/>
      <c r="Q23" s="9226"/>
      <c r="R23" s="9226"/>
      <c r="S23" s="9226"/>
      <c r="T23" s="9227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25"/>
      <c r="C26" s="9226"/>
      <c r="D26" s="9226"/>
      <c r="E26" s="9226"/>
      <c r="F26" s="9226"/>
      <c r="G26" s="9226"/>
      <c r="H26" s="9226"/>
      <c r="I26" s="9226"/>
      <c r="J26" s="9226"/>
      <c r="K26" s="9226"/>
      <c r="L26" s="9226"/>
      <c r="M26" s="9226"/>
      <c r="N26" s="9226"/>
      <c r="O26" s="9226"/>
      <c r="P26" s="9226"/>
      <c r="Q26" s="9226"/>
      <c r="R26" s="9226"/>
      <c r="S26" s="9226"/>
      <c r="T26" s="9227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74" t="s">
        <v>3649</v>
      </c>
      <c r="B30" s="9222"/>
      <c r="C30" s="9174" t="s">
        <v>77</v>
      </c>
      <c r="D30" s="9214" t="s">
        <v>3372</v>
      </c>
      <c r="E30" s="9215"/>
      <c r="F30" s="9215"/>
      <c r="G30" s="9215"/>
      <c r="H30" s="9215"/>
      <c r="I30" s="9215"/>
      <c r="J30" s="9215"/>
      <c r="K30" s="9215"/>
      <c r="L30" s="9223"/>
      <c r="M30" s="9224" t="s">
        <v>3650</v>
      </c>
      <c r="N30" s="9224"/>
      <c r="O30" s="9182"/>
      <c r="P30" s="8608" t="s">
        <v>36</v>
      </c>
      <c r="Q30" s="8599" t="s">
        <v>37</v>
      </c>
    </row>
    <row r="31" spans="1:84" ht="21" x14ac:dyDescent="0.25">
      <c r="A31" s="9069"/>
      <c r="B31" s="8087"/>
      <c r="C31" s="8313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9"/>
      <c r="Q31" s="8600"/>
    </row>
    <row r="32" spans="1:84" x14ac:dyDescent="0.25">
      <c r="A32" s="921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70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70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70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70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70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70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71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73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868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9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73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868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9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73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868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9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73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868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868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868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868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9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28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868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868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9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28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868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868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9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28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9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0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1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0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1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7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8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9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12" t="s">
        <v>1269</v>
      </c>
      <c r="B74" s="4423" t="s">
        <v>3690</v>
      </c>
      <c r="C74" s="4424"/>
      <c r="D74" s="4424"/>
    </row>
    <row r="75" spans="1:84" ht="22.5" x14ac:dyDescent="0.25">
      <c r="A75" s="8770"/>
      <c r="B75" s="4063" t="s">
        <v>3691</v>
      </c>
      <c r="C75" s="4425"/>
      <c r="D75" s="4425"/>
    </row>
    <row r="76" spans="1:84" x14ac:dyDescent="0.25">
      <c r="A76" s="8770"/>
      <c r="B76" s="4063" t="s">
        <v>3692</v>
      </c>
      <c r="C76" s="4425"/>
      <c r="D76" s="4425"/>
    </row>
    <row r="77" spans="1:84" ht="22.5" x14ac:dyDescent="0.25">
      <c r="A77" s="8770"/>
      <c r="B77" s="4063" t="s">
        <v>3693</v>
      </c>
      <c r="C77" s="4425"/>
      <c r="D77" s="4425"/>
    </row>
    <row r="78" spans="1:84" ht="22.5" x14ac:dyDescent="0.25">
      <c r="A78" s="8770"/>
      <c r="B78" s="4063" t="s">
        <v>3694</v>
      </c>
      <c r="C78" s="4425"/>
      <c r="D78" s="4425"/>
    </row>
    <row r="79" spans="1:84" x14ac:dyDescent="0.25">
      <c r="A79" s="8770"/>
      <c r="B79" s="4007" t="s">
        <v>3695</v>
      </c>
      <c r="C79" s="4425"/>
      <c r="D79" s="4425"/>
    </row>
    <row r="80" spans="1:84" ht="22.5" x14ac:dyDescent="0.25">
      <c r="A80" s="8770"/>
      <c r="B80" s="4063" t="s">
        <v>3696</v>
      </c>
      <c r="C80" s="4425"/>
      <c r="D80" s="4425"/>
    </row>
    <row r="81" spans="1:4" ht="22.5" x14ac:dyDescent="0.25">
      <c r="A81" s="8770"/>
      <c r="B81" s="4063" t="s">
        <v>3697</v>
      </c>
      <c r="C81" s="4425"/>
      <c r="D81" s="4425"/>
    </row>
    <row r="82" spans="1:4" x14ac:dyDescent="0.25">
      <c r="A82" s="8770"/>
      <c r="B82" s="4007" t="s">
        <v>3698</v>
      </c>
      <c r="C82" s="4425"/>
      <c r="D82" s="4425"/>
    </row>
    <row r="83" spans="1:4" ht="22.5" x14ac:dyDescent="0.25">
      <c r="A83" s="8770"/>
      <c r="B83" s="4063" t="s">
        <v>3699</v>
      </c>
      <c r="C83" s="4425"/>
      <c r="D83" s="4425"/>
    </row>
    <row r="84" spans="1:4" x14ac:dyDescent="0.25">
      <c r="A84" s="8770"/>
      <c r="B84" s="4007" t="s">
        <v>3700</v>
      </c>
      <c r="C84" s="4426"/>
      <c r="D84" s="4426"/>
    </row>
    <row r="85" spans="1:4" x14ac:dyDescent="0.25">
      <c r="A85" s="8770"/>
      <c r="B85" s="4007" t="s">
        <v>3701</v>
      </c>
      <c r="C85" s="4426"/>
      <c r="D85" s="4426"/>
    </row>
    <row r="86" spans="1:4" x14ac:dyDescent="0.25">
      <c r="A86" s="8770"/>
      <c r="B86" s="4007" t="s">
        <v>3702</v>
      </c>
      <c r="C86" s="4426"/>
      <c r="D86" s="4426"/>
    </row>
    <row r="87" spans="1:4" x14ac:dyDescent="0.25">
      <c r="A87" s="8770"/>
      <c r="B87" s="4007" t="s">
        <v>3703</v>
      </c>
      <c r="C87" s="4426"/>
      <c r="D87" s="4426"/>
    </row>
    <row r="88" spans="1:4" x14ac:dyDescent="0.25">
      <c r="A88" s="8770"/>
      <c r="B88" s="4007" t="s">
        <v>3704</v>
      </c>
      <c r="C88" s="4426"/>
      <c r="D88" s="4426"/>
    </row>
    <row r="89" spans="1:4" ht="22.5" x14ac:dyDescent="0.25">
      <c r="A89" s="8770"/>
      <c r="B89" s="4063" t="s">
        <v>3705</v>
      </c>
      <c r="C89" s="4426"/>
      <c r="D89" s="4426"/>
    </row>
    <row r="90" spans="1:4" ht="22.5" x14ac:dyDescent="0.25">
      <c r="A90" s="8770"/>
      <c r="B90" s="4063" t="s">
        <v>3706</v>
      </c>
      <c r="C90" s="4426"/>
      <c r="D90" s="4426"/>
    </row>
    <row r="91" spans="1:4" x14ac:dyDescent="0.25">
      <c r="A91" s="8770"/>
      <c r="B91" s="4007" t="s">
        <v>3707</v>
      </c>
      <c r="C91" s="4426"/>
      <c r="D91" s="4426"/>
    </row>
    <row r="92" spans="1:4" x14ac:dyDescent="0.25">
      <c r="A92" s="8770"/>
      <c r="B92" s="4007" t="s">
        <v>3708</v>
      </c>
      <c r="C92" s="4426"/>
      <c r="D92" s="4426"/>
    </row>
    <row r="93" spans="1:4" ht="22.5" x14ac:dyDescent="0.25">
      <c r="A93" s="8771"/>
      <c r="B93" s="3932" t="s">
        <v>3709</v>
      </c>
      <c r="C93" s="4427"/>
      <c r="D93" s="4427"/>
    </row>
    <row r="94" spans="1:4" x14ac:dyDescent="0.25">
      <c r="A94" s="9235" t="s">
        <v>1270</v>
      </c>
      <c r="B94" s="4423" t="s">
        <v>3710</v>
      </c>
      <c r="C94" s="4428"/>
      <c r="D94" s="4428"/>
    </row>
    <row r="95" spans="1:4" x14ac:dyDescent="0.25">
      <c r="A95" s="7936"/>
      <c r="B95" s="4063" t="s">
        <v>3711</v>
      </c>
      <c r="C95" s="4425"/>
      <c r="D95" s="4425"/>
    </row>
    <row r="96" spans="1:4" x14ac:dyDescent="0.25">
      <c r="A96" s="7936"/>
      <c r="B96" s="4063" t="s">
        <v>3712</v>
      </c>
      <c r="C96" s="4426"/>
      <c r="D96" s="4426"/>
    </row>
    <row r="97" spans="1:4" x14ac:dyDescent="0.25">
      <c r="A97" s="7936"/>
      <c r="B97" s="4063" t="s">
        <v>3713</v>
      </c>
      <c r="C97" s="4426"/>
      <c r="D97" s="4426"/>
    </row>
    <row r="98" spans="1:4" ht="22.5" x14ac:dyDescent="0.25">
      <c r="A98" s="7936"/>
      <c r="B98" s="4063" t="s">
        <v>3714</v>
      </c>
      <c r="C98" s="4429"/>
      <c r="D98" s="4429"/>
    </row>
    <row r="99" spans="1:4" x14ac:dyDescent="0.25">
      <c r="A99" s="7936"/>
      <c r="B99" s="4063" t="s">
        <v>3715</v>
      </c>
      <c r="C99" s="4430"/>
      <c r="D99" s="4431"/>
    </row>
    <row r="100" spans="1:4" x14ac:dyDescent="0.25">
      <c r="A100" s="7936"/>
      <c r="B100" s="4063" t="s">
        <v>3716</v>
      </c>
      <c r="C100" s="4430"/>
      <c r="D100" s="4431"/>
    </row>
    <row r="101" spans="1:4" x14ac:dyDescent="0.25">
      <c r="A101" s="7936"/>
      <c r="B101" s="4063" t="s">
        <v>3717</v>
      </c>
      <c r="C101" s="4430"/>
      <c r="D101" s="4431"/>
    </row>
    <row r="102" spans="1:4" x14ac:dyDescent="0.25">
      <c r="A102" s="7936"/>
      <c r="B102" s="4063" t="s">
        <v>3718</v>
      </c>
      <c r="C102" s="4430"/>
      <c r="D102" s="4431"/>
    </row>
    <row r="103" spans="1:4" x14ac:dyDescent="0.25">
      <c r="A103" s="7936"/>
      <c r="B103" s="4063" t="s">
        <v>3719</v>
      </c>
      <c r="C103" s="4430"/>
      <c r="D103" s="4431"/>
    </row>
    <row r="104" spans="1:4" x14ac:dyDescent="0.25">
      <c r="A104" s="7936"/>
      <c r="B104" s="4063" t="s">
        <v>3720</v>
      </c>
      <c r="C104" s="4430"/>
      <c r="D104" s="4431"/>
    </row>
    <row r="105" spans="1:4" ht="22.5" x14ac:dyDescent="0.25">
      <c r="A105" s="7936"/>
      <c r="B105" s="4063" t="s">
        <v>3721</v>
      </c>
      <c r="C105" s="4430"/>
      <c r="D105" s="4431"/>
    </row>
    <row r="106" spans="1:4" x14ac:dyDescent="0.25">
      <c r="A106" s="7936"/>
      <c r="B106" s="3721" t="s">
        <v>3722</v>
      </c>
      <c r="C106" s="4430"/>
      <c r="D106" s="4431"/>
    </row>
    <row r="107" spans="1:4" x14ac:dyDescent="0.25">
      <c r="A107" s="9236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29" t="s">
        <v>289</v>
      </c>
      <c r="B109" s="9229" t="s">
        <v>77</v>
      </c>
      <c r="C109" s="9214" t="s">
        <v>3725</v>
      </c>
      <c r="D109" s="9216"/>
    </row>
    <row r="110" spans="1:4" x14ac:dyDescent="0.25">
      <c r="A110" s="8462"/>
      <c r="B110" s="8462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32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33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34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33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32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33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32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33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29" t="s">
        <v>3774</v>
      </c>
      <c r="B153" s="9229" t="s">
        <v>77</v>
      </c>
      <c r="C153" s="9217" t="s">
        <v>3624</v>
      </c>
      <c r="D153" s="9217"/>
      <c r="E153" s="9214" t="s">
        <v>44</v>
      </c>
      <c r="F153" s="9216"/>
      <c r="G153" s="9217" t="s">
        <v>3174</v>
      </c>
      <c r="H153" s="9217"/>
      <c r="I153" s="9217" t="s">
        <v>675</v>
      </c>
      <c r="J153" s="9218"/>
      <c r="K153" s="9241" t="s">
        <v>3775</v>
      </c>
      <c r="L153" s="9242"/>
      <c r="M153" s="9242"/>
    </row>
    <row r="154" spans="1:13" x14ac:dyDescent="0.25">
      <c r="A154" s="8462"/>
      <c r="B154" s="8462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29" t="s">
        <v>3774</v>
      </c>
      <c r="B159" s="9229" t="s">
        <v>77</v>
      </c>
      <c r="C159" s="9243" t="s">
        <v>29</v>
      </c>
      <c r="D159" s="9244"/>
      <c r="E159" s="9245"/>
      <c r="F159" s="9248" t="s">
        <v>3650</v>
      </c>
      <c r="G159" s="9248"/>
      <c r="H159" s="9248"/>
      <c r="I159" s="9249"/>
    </row>
    <row r="160" spans="1:13" ht="15" customHeight="1" x14ac:dyDescent="0.25">
      <c r="A160" s="8461"/>
      <c r="B160" s="8461"/>
      <c r="C160" s="8577"/>
      <c r="D160" s="9246"/>
      <c r="E160" s="9247"/>
      <c r="F160" s="9240" t="s">
        <v>3653</v>
      </c>
      <c r="G160" s="9240"/>
      <c r="H160" s="9240" t="s">
        <v>3782</v>
      </c>
      <c r="I160" s="9240"/>
    </row>
    <row r="161" spans="1:9" x14ac:dyDescent="0.25">
      <c r="A161" s="8462"/>
      <c r="B161" s="8462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 ()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80" t="s">
        <v>3786</v>
      </c>
      <c r="B6" s="8680"/>
      <c r="C6" s="8680"/>
      <c r="D6" s="8680"/>
      <c r="E6" s="8680"/>
      <c r="F6" s="8680"/>
      <c r="G6" s="8680"/>
      <c r="H6" s="8680"/>
      <c r="I6" s="8680"/>
      <c r="J6" s="8680"/>
      <c r="K6" s="8680"/>
      <c r="L6" s="8680"/>
      <c r="M6" s="8680"/>
      <c r="N6" s="8680"/>
      <c r="O6" s="8680"/>
      <c r="P6" s="8680"/>
      <c r="Q6" s="8680"/>
      <c r="R6" s="8680"/>
      <c r="S6" s="8680"/>
      <c r="T6" s="8680"/>
      <c r="U6" s="8680"/>
      <c r="V6" s="8680"/>
      <c r="W6" s="8680"/>
      <c r="X6" s="8680"/>
      <c r="Y6" s="8680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78" t="s">
        <v>3788</v>
      </c>
      <c r="B9" s="9262" t="s">
        <v>3789</v>
      </c>
      <c r="C9" s="9263"/>
      <c r="D9" s="9263"/>
      <c r="E9" s="9263"/>
      <c r="F9" s="9263"/>
      <c r="G9" s="9263"/>
      <c r="H9" s="9263"/>
      <c r="I9" s="9268"/>
      <c r="J9" s="9262" t="s">
        <v>3790</v>
      </c>
      <c r="K9" s="9263"/>
      <c r="L9" s="9263"/>
      <c r="M9" s="9263"/>
      <c r="N9" s="9263"/>
      <c r="O9" s="9263"/>
      <c r="P9" s="9263"/>
      <c r="Q9" s="9268"/>
      <c r="R9" s="9262" t="s">
        <v>3791</v>
      </c>
      <c r="S9" s="9263"/>
      <c r="T9" s="9263"/>
      <c r="U9" s="9263"/>
      <c r="V9" s="9263"/>
      <c r="W9" s="9263"/>
      <c r="X9" s="9263"/>
      <c r="Y9" s="9265"/>
      <c r="Z9" s="9258" t="s">
        <v>3627</v>
      </c>
      <c r="AA9" s="9258"/>
      <c r="AB9" s="9267"/>
      <c r="AC9" s="9264" t="s">
        <v>3792</v>
      </c>
      <c r="AD9" s="9263"/>
      <c r="AE9" s="9263"/>
      <c r="AF9" s="9263"/>
      <c r="AG9" s="9263"/>
      <c r="AH9" s="9263"/>
      <c r="AI9" s="9263"/>
      <c r="AJ9" s="9265"/>
      <c r="AK9" s="9266" t="s">
        <v>3627</v>
      </c>
      <c r="AL9" s="9258"/>
      <c r="AM9" s="9267"/>
      <c r="AN9" s="9264" t="s">
        <v>3793</v>
      </c>
      <c r="AO9" s="9263"/>
      <c r="AP9" s="9263"/>
      <c r="AQ9" s="9263"/>
      <c r="AR9" s="9263"/>
      <c r="AS9" s="9263"/>
      <c r="AT9" s="9263"/>
      <c r="AU9" s="9268"/>
    </row>
    <row r="10" spans="1:47" s="6" customFormat="1" ht="15" customHeight="1" x14ac:dyDescent="0.15">
      <c r="A10" s="7794"/>
      <c r="B10" s="9258" t="s">
        <v>3229</v>
      </c>
      <c r="C10" s="9254"/>
      <c r="D10" s="9253" t="s">
        <v>1219</v>
      </c>
      <c r="E10" s="9254"/>
      <c r="F10" s="9253" t="s">
        <v>3794</v>
      </c>
      <c r="G10" s="9254"/>
      <c r="H10" s="9253" t="s">
        <v>718</v>
      </c>
      <c r="I10" s="9254"/>
      <c r="J10" s="9258" t="s">
        <v>3229</v>
      </c>
      <c r="K10" s="9254"/>
      <c r="L10" s="9253" t="s">
        <v>1219</v>
      </c>
      <c r="M10" s="9254"/>
      <c r="N10" s="9253" t="s">
        <v>1220</v>
      </c>
      <c r="O10" s="9254"/>
      <c r="P10" s="9253" t="s">
        <v>718</v>
      </c>
      <c r="Q10" s="9254"/>
      <c r="R10" s="9253" t="s">
        <v>3229</v>
      </c>
      <c r="S10" s="9254"/>
      <c r="T10" s="9253" t="s">
        <v>1219</v>
      </c>
      <c r="U10" s="9254"/>
      <c r="V10" s="9253" t="s">
        <v>1316</v>
      </c>
      <c r="W10" s="9254"/>
      <c r="X10" s="9258" t="s">
        <v>718</v>
      </c>
      <c r="Y10" s="9267"/>
      <c r="Z10" s="9279" t="s">
        <v>3653</v>
      </c>
      <c r="AA10" s="9281" t="s">
        <v>1636</v>
      </c>
      <c r="AB10" s="9265"/>
      <c r="AC10" s="9258" t="s">
        <v>3229</v>
      </c>
      <c r="AD10" s="9254"/>
      <c r="AE10" s="9253" t="s">
        <v>1219</v>
      </c>
      <c r="AF10" s="9254"/>
      <c r="AG10" s="9253" t="s">
        <v>3795</v>
      </c>
      <c r="AH10" s="9254"/>
      <c r="AI10" s="9258" t="s">
        <v>3796</v>
      </c>
      <c r="AJ10" s="9254"/>
      <c r="AK10" s="9269" t="s">
        <v>3653</v>
      </c>
      <c r="AL10" s="9263" t="s">
        <v>1636</v>
      </c>
      <c r="AM10" s="9265"/>
      <c r="AN10" s="9258" t="s">
        <v>3229</v>
      </c>
      <c r="AO10" s="9254"/>
      <c r="AP10" s="9253" t="s">
        <v>1219</v>
      </c>
      <c r="AQ10" s="9254"/>
      <c r="AR10" s="9253" t="s">
        <v>1220</v>
      </c>
      <c r="AS10" s="9254"/>
      <c r="AT10" s="9253" t="s">
        <v>718</v>
      </c>
      <c r="AU10" s="9254"/>
    </row>
    <row r="11" spans="1:47" s="6" customFormat="1" ht="15" customHeight="1" x14ac:dyDescent="0.15">
      <c r="A11" s="737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0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30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29" t="s">
        <v>3822</v>
      </c>
      <c r="B69" s="9262" t="s">
        <v>3823</v>
      </c>
      <c r="C69" s="9263"/>
      <c r="D69" s="9263"/>
      <c r="E69" s="9263"/>
      <c r="F69" s="9263"/>
      <c r="G69" s="9263"/>
      <c r="H69" s="9263"/>
      <c r="I69" s="9265"/>
      <c r="J69" s="9258" t="s">
        <v>3627</v>
      </c>
      <c r="K69" s="9258"/>
      <c r="L69" s="9267"/>
      <c r="M69" s="9264" t="s">
        <v>3793</v>
      </c>
      <c r="N69" s="9263"/>
      <c r="O69" s="9263"/>
      <c r="P69" s="9263"/>
      <c r="Q69" s="9263"/>
      <c r="R69" s="9263"/>
      <c r="S69" s="9263"/>
      <c r="T69" s="9268"/>
    </row>
    <row r="70" spans="1:47" s="8" customFormat="1" ht="15" customHeight="1" x14ac:dyDescent="0.2">
      <c r="A70" s="8461"/>
      <c r="B70" s="9258" t="s">
        <v>3229</v>
      </c>
      <c r="C70" s="9254"/>
      <c r="D70" s="9253" t="s">
        <v>1219</v>
      </c>
      <c r="E70" s="9254"/>
      <c r="F70" s="9253" t="s">
        <v>1220</v>
      </c>
      <c r="G70" s="9254"/>
      <c r="H70" s="9253" t="s">
        <v>718</v>
      </c>
      <c r="I70" s="9267"/>
      <c r="J70" s="4446" t="s">
        <v>3824</v>
      </c>
      <c r="K70" s="9262" t="s">
        <v>1636</v>
      </c>
      <c r="L70" s="9265"/>
      <c r="M70" s="9258" t="s">
        <v>3229</v>
      </c>
      <c r="N70" s="9254"/>
      <c r="O70" s="9253" t="s">
        <v>1219</v>
      </c>
      <c r="P70" s="9254"/>
      <c r="Q70" s="9253" t="s">
        <v>1220</v>
      </c>
      <c r="R70" s="9254"/>
      <c r="S70" s="9253" t="s">
        <v>718</v>
      </c>
      <c r="T70" s="9254"/>
    </row>
    <row r="71" spans="1:47" s="8" customFormat="1" ht="23.25" customHeight="1" x14ac:dyDescent="0.2">
      <c r="A71" s="8462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55" t="s">
        <v>3829</v>
      </c>
      <c r="B76" s="9262" t="s">
        <v>3830</v>
      </c>
      <c r="C76" s="9263"/>
      <c r="D76" s="9263"/>
      <c r="E76" s="9263"/>
      <c r="F76" s="9263"/>
      <c r="G76" s="9263"/>
      <c r="H76" s="9263"/>
      <c r="I76" s="9263"/>
      <c r="J76" s="4531"/>
      <c r="K76" s="4531"/>
      <c r="L76" s="4532"/>
      <c r="M76" s="9264" t="s">
        <v>3831</v>
      </c>
      <c r="N76" s="9263"/>
      <c r="O76" s="9263"/>
      <c r="P76" s="9263"/>
      <c r="Q76" s="9263"/>
      <c r="R76" s="9263"/>
      <c r="S76" s="9263"/>
      <c r="T76" s="9263"/>
      <c r="U76" s="9263"/>
      <c r="V76" s="9263"/>
      <c r="W76" s="9265"/>
      <c r="X76" s="9277" t="s">
        <v>3832</v>
      </c>
      <c r="Y76" s="9278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56"/>
      <c r="B77" s="9258" t="s">
        <v>3229</v>
      </c>
      <c r="C77" s="9254"/>
      <c r="D77" s="9253" t="s">
        <v>1219</v>
      </c>
      <c r="E77" s="9254"/>
      <c r="F77" s="9253" t="s">
        <v>1220</v>
      </c>
      <c r="G77" s="9254"/>
      <c r="H77" s="9253" t="s">
        <v>718</v>
      </c>
      <c r="I77" s="9254"/>
      <c r="J77" s="9266" t="s">
        <v>3627</v>
      </c>
      <c r="K77" s="9258"/>
      <c r="L77" s="9267"/>
      <c r="M77" s="9258" t="s">
        <v>3229</v>
      </c>
      <c r="N77" s="9254"/>
      <c r="O77" s="9253" t="s">
        <v>1219</v>
      </c>
      <c r="P77" s="9254"/>
      <c r="Q77" s="9253" t="s">
        <v>1220</v>
      </c>
      <c r="R77" s="9254"/>
      <c r="S77" s="9253" t="s">
        <v>718</v>
      </c>
      <c r="T77" s="9254"/>
      <c r="U77" s="9266" t="s">
        <v>3627</v>
      </c>
      <c r="V77" s="9258"/>
      <c r="W77" s="9267"/>
      <c r="X77" s="9277"/>
      <c r="Y77" s="9278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56"/>
      <c r="B78" s="9260" t="s">
        <v>58</v>
      </c>
      <c r="C78" s="9272" t="s">
        <v>59</v>
      </c>
      <c r="D78" s="9260" t="s">
        <v>58</v>
      </c>
      <c r="E78" s="9272" t="s">
        <v>59</v>
      </c>
      <c r="F78" s="9260" t="s">
        <v>58</v>
      </c>
      <c r="G78" s="9272" t="s">
        <v>59</v>
      </c>
      <c r="H78" s="9270" t="s">
        <v>58</v>
      </c>
      <c r="I78" s="9275" t="s">
        <v>59</v>
      </c>
      <c r="J78" s="9259" t="s">
        <v>3653</v>
      </c>
      <c r="K78" s="9268" t="s">
        <v>1636</v>
      </c>
      <c r="L78" s="9274"/>
      <c r="M78" s="9270" t="s">
        <v>58</v>
      </c>
      <c r="N78" s="9272" t="s">
        <v>59</v>
      </c>
      <c r="O78" s="9270" t="s">
        <v>58</v>
      </c>
      <c r="P78" s="9272" t="s">
        <v>59</v>
      </c>
      <c r="Q78" s="9270" t="s">
        <v>58</v>
      </c>
      <c r="R78" s="9272" t="s">
        <v>59</v>
      </c>
      <c r="S78" s="9260" t="s">
        <v>58</v>
      </c>
      <c r="T78" s="9282" t="s">
        <v>59</v>
      </c>
      <c r="U78" s="9269" t="s">
        <v>3653</v>
      </c>
      <c r="V78" s="9263" t="s">
        <v>1636</v>
      </c>
      <c r="W78" s="9265"/>
      <c r="X78" s="9293" t="s">
        <v>3833</v>
      </c>
      <c r="Y78" s="9295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57"/>
      <c r="B79" s="9261"/>
      <c r="C79" s="9273"/>
      <c r="D79" s="9261"/>
      <c r="E79" s="9273"/>
      <c r="F79" s="9261"/>
      <c r="G79" s="9273"/>
      <c r="H79" s="9271"/>
      <c r="I79" s="9276"/>
      <c r="J79" s="9259"/>
      <c r="K79" s="4504" t="s">
        <v>3797</v>
      </c>
      <c r="L79" s="4490" t="s">
        <v>2581</v>
      </c>
      <c r="M79" s="9271"/>
      <c r="N79" s="9273"/>
      <c r="O79" s="9271"/>
      <c r="P79" s="9273"/>
      <c r="Q79" s="9271"/>
      <c r="R79" s="9273"/>
      <c r="S79" s="9261"/>
      <c r="T79" s="9283"/>
      <c r="U79" s="8530"/>
      <c r="V79" s="4494" t="s">
        <v>3797</v>
      </c>
      <c r="W79" s="4537" t="s">
        <v>2581</v>
      </c>
      <c r="X79" s="9293"/>
      <c r="Y79" s="9295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50" t="s">
        <v>3850</v>
      </c>
      <c r="B95" s="9262" t="s">
        <v>3851</v>
      </c>
      <c r="C95" s="9263"/>
      <c r="D95" s="9263"/>
      <c r="E95" s="9263"/>
      <c r="F95" s="9263"/>
      <c r="G95" s="9263"/>
      <c r="H95" s="9263"/>
      <c r="I95" s="9268"/>
      <c r="J95" s="9262" t="s">
        <v>3852</v>
      </c>
      <c r="K95" s="9263"/>
      <c r="L95" s="9263"/>
      <c r="M95" s="9263"/>
      <c r="N95" s="9263"/>
      <c r="O95" s="9263"/>
      <c r="P95" s="9263"/>
      <c r="Q95" s="9265"/>
      <c r="R95" s="9264" t="s">
        <v>3853</v>
      </c>
      <c r="S95" s="9263"/>
      <c r="T95" s="9263"/>
      <c r="U95" s="9263"/>
      <c r="V95" s="9263"/>
      <c r="W95" s="9263"/>
      <c r="X95" s="9263"/>
      <c r="Y95" s="9265"/>
      <c r="Z95" s="9258" t="s">
        <v>3627</v>
      </c>
      <c r="AA95" s="9258"/>
      <c r="AB95" s="9267"/>
      <c r="AC95" s="9264" t="s">
        <v>3854</v>
      </c>
      <c r="AD95" s="9263"/>
      <c r="AE95" s="9263"/>
      <c r="AF95" s="9263"/>
      <c r="AG95" s="9263"/>
      <c r="AH95" s="9263"/>
      <c r="AI95" s="9263"/>
      <c r="AJ95" s="9268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51"/>
      <c r="B96" s="9258" t="s">
        <v>3229</v>
      </c>
      <c r="C96" s="9254"/>
      <c r="D96" s="9253" t="s">
        <v>1219</v>
      </c>
      <c r="E96" s="9254"/>
      <c r="F96" s="9253" t="s">
        <v>1220</v>
      </c>
      <c r="G96" s="9254"/>
      <c r="H96" s="9253" t="s">
        <v>718</v>
      </c>
      <c r="I96" s="9254"/>
      <c r="J96" s="9258" t="s">
        <v>3229</v>
      </c>
      <c r="K96" s="9254"/>
      <c r="L96" s="9253" t="s">
        <v>1219</v>
      </c>
      <c r="M96" s="9254"/>
      <c r="N96" s="9253" t="s">
        <v>1220</v>
      </c>
      <c r="O96" s="9254"/>
      <c r="P96" s="9253" t="s">
        <v>718</v>
      </c>
      <c r="Q96" s="9267"/>
      <c r="R96" s="9258" t="s">
        <v>3229</v>
      </c>
      <c r="S96" s="9254"/>
      <c r="T96" s="9253" t="s">
        <v>1219</v>
      </c>
      <c r="U96" s="9254"/>
      <c r="V96" s="9253" t="s">
        <v>1220</v>
      </c>
      <c r="W96" s="9254"/>
      <c r="X96" s="9253" t="s">
        <v>718</v>
      </c>
      <c r="Y96" s="9267"/>
      <c r="Z96" s="4504" t="s">
        <v>3653</v>
      </c>
      <c r="AA96" s="9263" t="s">
        <v>1636</v>
      </c>
      <c r="AB96" s="9265"/>
      <c r="AC96" s="9258" t="s">
        <v>3229</v>
      </c>
      <c r="AD96" s="9254"/>
      <c r="AE96" s="9253" t="s">
        <v>1219</v>
      </c>
      <c r="AF96" s="9254"/>
      <c r="AG96" s="9253" t="s">
        <v>1340</v>
      </c>
      <c r="AH96" s="9254"/>
      <c r="AI96" s="9253" t="s">
        <v>718</v>
      </c>
      <c r="AJ96" s="9254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52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50" t="s">
        <v>3865</v>
      </c>
      <c r="B110" s="9262" t="s">
        <v>3831</v>
      </c>
      <c r="C110" s="9263"/>
      <c r="D110" s="9263"/>
      <c r="E110" s="9263"/>
      <c r="F110" s="9263"/>
      <c r="G110" s="9263"/>
      <c r="H110" s="9263"/>
      <c r="I110" s="9263"/>
      <c r="J110" s="9263"/>
      <c r="K110" s="9263"/>
      <c r="L110" s="9265"/>
      <c r="M110" s="9294" t="s">
        <v>3866</v>
      </c>
      <c r="N110" s="9287"/>
      <c r="O110" s="9287"/>
      <c r="P110" s="9287"/>
      <c r="Q110" s="9287"/>
      <c r="R110" s="9287"/>
      <c r="S110" s="9287"/>
      <c r="T110" s="9288"/>
    </row>
    <row r="111" spans="1:45" s="6" customFormat="1" ht="15" customHeight="1" x14ac:dyDescent="0.15">
      <c r="A111" s="9251"/>
      <c r="B111" s="9258" t="s">
        <v>3229</v>
      </c>
      <c r="C111" s="9254"/>
      <c r="D111" s="9253" t="s">
        <v>1219</v>
      </c>
      <c r="E111" s="9254"/>
      <c r="F111" s="9253" t="s">
        <v>1220</v>
      </c>
      <c r="G111" s="9254"/>
      <c r="H111" s="9253" t="s">
        <v>718</v>
      </c>
      <c r="I111" s="9254"/>
      <c r="J111" s="9266" t="s">
        <v>3627</v>
      </c>
      <c r="K111" s="9258"/>
      <c r="L111" s="9267"/>
      <c r="M111" s="7211"/>
      <c r="N111" s="9289"/>
      <c r="O111" s="9289"/>
      <c r="P111" s="9289"/>
      <c r="Q111" s="9289"/>
      <c r="R111" s="9289"/>
      <c r="S111" s="9289"/>
      <c r="T111" s="9290"/>
    </row>
    <row r="112" spans="1:45" s="6" customFormat="1" ht="15" customHeight="1" x14ac:dyDescent="0.15">
      <c r="A112" s="9251"/>
      <c r="B112" s="9260" t="s">
        <v>58</v>
      </c>
      <c r="C112" s="9272" t="s">
        <v>59</v>
      </c>
      <c r="D112" s="9260" t="s">
        <v>58</v>
      </c>
      <c r="E112" s="9272" t="s">
        <v>59</v>
      </c>
      <c r="F112" s="9260" t="s">
        <v>58</v>
      </c>
      <c r="G112" s="9272" t="s">
        <v>59</v>
      </c>
      <c r="H112" s="9260" t="s">
        <v>58</v>
      </c>
      <c r="I112" s="9282" t="s">
        <v>59</v>
      </c>
      <c r="J112" s="4446" t="s">
        <v>3653</v>
      </c>
      <c r="K112" s="9262" t="s">
        <v>1636</v>
      </c>
      <c r="L112" s="9265"/>
      <c r="M112" s="9258" t="s">
        <v>3229</v>
      </c>
      <c r="N112" s="9254"/>
      <c r="O112" s="9253" t="s">
        <v>1219</v>
      </c>
      <c r="P112" s="9254"/>
      <c r="Q112" s="9258" t="s">
        <v>1220</v>
      </c>
      <c r="R112" s="9254"/>
      <c r="S112" s="9253" t="s">
        <v>718</v>
      </c>
      <c r="T112" s="9254"/>
    </row>
    <row r="113" spans="1:21" s="6" customFormat="1" ht="20.100000000000001" customHeight="1" x14ac:dyDescent="0.15">
      <c r="A113" s="9252"/>
      <c r="B113" s="9261"/>
      <c r="C113" s="9273"/>
      <c r="D113" s="9261"/>
      <c r="E113" s="9273"/>
      <c r="F113" s="9261"/>
      <c r="G113" s="9273"/>
      <c r="H113" s="9261"/>
      <c r="I113" s="9283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40" t="s">
        <v>3872</v>
      </c>
      <c r="B120" s="7378" t="s">
        <v>193</v>
      </c>
      <c r="C120" s="8484" t="s">
        <v>3873</v>
      </c>
      <c r="D120" s="9287"/>
      <c r="E120" s="9287"/>
      <c r="F120" s="9288"/>
      <c r="G120" s="9284" t="s">
        <v>3874</v>
      </c>
      <c r="H120" s="9285"/>
      <c r="I120" s="9282"/>
      <c r="J120" s="9264" t="s">
        <v>3875</v>
      </c>
      <c r="K120" s="9263"/>
      <c r="L120" s="9263"/>
      <c r="M120" s="9263"/>
      <c r="N120" s="9263"/>
      <c r="O120" s="9263"/>
      <c r="P120" s="9263"/>
      <c r="Q120" s="9268"/>
      <c r="R120" s="9253" t="s">
        <v>3876</v>
      </c>
      <c r="S120" s="9258"/>
      <c r="T120" s="9258"/>
      <c r="U120" s="9254"/>
    </row>
    <row r="121" spans="1:21" s="8" customFormat="1" ht="20.100000000000001" customHeight="1" x14ac:dyDescent="0.2">
      <c r="A121" s="9240"/>
      <c r="B121" s="7794"/>
      <c r="C121" s="8366"/>
      <c r="D121" s="9289"/>
      <c r="E121" s="9289"/>
      <c r="F121" s="9290"/>
      <c r="G121" s="8313"/>
      <c r="H121" s="9286"/>
      <c r="I121" s="9283"/>
      <c r="J121" s="9258" t="s">
        <v>3229</v>
      </c>
      <c r="K121" s="9254"/>
      <c r="L121" s="9253" t="s">
        <v>1219</v>
      </c>
      <c r="M121" s="9254"/>
      <c r="N121" s="9253" t="s">
        <v>1220</v>
      </c>
      <c r="O121" s="9254"/>
      <c r="P121" s="9253" t="s">
        <v>718</v>
      </c>
      <c r="Q121" s="9254"/>
      <c r="R121" s="9291" t="s">
        <v>673</v>
      </c>
      <c r="S121" s="9292"/>
      <c r="T121" s="9291" t="s">
        <v>1389</v>
      </c>
      <c r="U121" s="9292"/>
    </row>
    <row r="122" spans="1:21" s="8" customFormat="1" ht="20.100000000000001" customHeight="1" x14ac:dyDescent="0.2">
      <c r="A122" s="9240" t="s">
        <v>3877</v>
      </c>
      <c r="B122" s="737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37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29" t="s">
        <v>3883</v>
      </c>
      <c r="B131" s="9253" t="s">
        <v>3627</v>
      </c>
      <c r="C131" s="9258"/>
      <c r="D131" s="9254"/>
    </row>
    <row r="132" spans="1:21" s="8" customFormat="1" ht="15" customHeight="1" x14ac:dyDescent="0.2">
      <c r="A132" s="8461"/>
      <c r="B132" s="4447" t="s">
        <v>3653</v>
      </c>
      <c r="C132" s="9240" t="s">
        <v>1636</v>
      </c>
      <c r="D132" s="9240"/>
    </row>
    <row r="133" spans="1:21" s="8" customFormat="1" ht="24" customHeight="1" x14ac:dyDescent="0.2">
      <c r="A133" s="8462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 ()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082" t="s">
        <v>3885</v>
      </c>
      <c r="B6" s="8082"/>
      <c r="C6" s="8082"/>
      <c r="D6" s="8082"/>
      <c r="E6" s="8082"/>
      <c r="F6" s="8082"/>
      <c r="G6" s="8082"/>
      <c r="H6" s="8082"/>
      <c r="I6" s="8082"/>
      <c r="J6" s="8082"/>
      <c r="K6" s="8082"/>
      <c r="L6" s="8082"/>
      <c r="M6" s="8082"/>
      <c r="N6" s="8082"/>
      <c r="O6" s="8082"/>
      <c r="P6" s="8082"/>
      <c r="Q6" s="8082"/>
    </row>
    <row r="7" spans="1:17" s="522" customFormat="1" ht="18" customHeight="1" x14ac:dyDescent="0.25">
      <c r="A7" s="9304" t="s">
        <v>3886</v>
      </c>
      <c r="B7" s="8082"/>
      <c r="C7" s="8082"/>
      <c r="D7" s="8082"/>
      <c r="E7" s="8082"/>
      <c r="F7" s="8082"/>
      <c r="G7" s="8082"/>
      <c r="H7" s="8082"/>
      <c r="I7" s="8082"/>
      <c r="J7" s="8082"/>
      <c r="K7" s="8082"/>
      <c r="L7" s="8082"/>
      <c r="M7" s="8082"/>
      <c r="N7" s="8082"/>
      <c r="O7" s="8082"/>
      <c r="P7" s="8082"/>
      <c r="Q7" s="8082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94" t="s">
        <v>3889</v>
      </c>
      <c r="B12" s="9262" t="s">
        <v>3890</v>
      </c>
      <c r="C12" s="9263"/>
      <c r="D12" s="9263"/>
      <c r="E12" s="9268"/>
      <c r="F12" s="9240" t="s">
        <v>3891</v>
      </c>
      <c r="G12" s="9240"/>
      <c r="H12" s="9240"/>
      <c r="I12" s="9262"/>
      <c r="J12" s="9262" t="s">
        <v>3892</v>
      </c>
      <c r="K12" s="9263"/>
      <c r="L12" s="9263"/>
      <c r="M12" s="9268"/>
      <c r="N12" s="9262" t="s">
        <v>3893</v>
      </c>
      <c r="O12" s="9263"/>
      <c r="P12" s="9263"/>
      <c r="Q12" s="9268"/>
    </row>
    <row r="13" spans="1:17" x14ac:dyDescent="0.25">
      <c r="A13" s="7210"/>
      <c r="B13" s="9253" t="s">
        <v>3894</v>
      </c>
      <c r="C13" s="9254"/>
      <c r="D13" s="9253" t="s">
        <v>2466</v>
      </c>
      <c r="E13" s="9254"/>
      <c r="F13" s="9253" t="s">
        <v>3894</v>
      </c>
      <c r="G13" s="9254"/>
      <c r="H13" s="9253" t="s">
        <v>2466</v>
      </c>
      <c r="I13" s="9254"/>
      <c r="J13" s="9253" t="s">
        <v>3894</v>
      </c>
      <c r="K13" s="9254"/>
      <c r="L13" s="9253" t="s">
        <v>2466</v>
      </c>
      <c r="M13" s="9254"/>
      <c r="N13" s="9253" t="s">
        <v>3894</v>
      </c>
      <c r="O13" s="9254"/>
      <c r="P13" s="9253" t="s">
        <v>2466</v>
      </c>
      <c r="Q13" s="9254"/>
    </row>
    <row r="14" spans="1:17" x14ac:dyDescent="0.25">
      <c r="A14" s="7211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305" t="s">
        <v>3899</v>
      </c>
      <c r="B28" s="9306"/>
      <c r="C28" s="9306"/>
      <c r="D28" s="9306"/>
      <c r="E28" s="9306"/>
      <c r="F28" s="9306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78" t="s">
        <v>3889</v>
      </c>
      <c r="B29" s="9240" t="s">
        <v>3900</v>
      </c>
      <c r="C29" s="9240"/>
      <c r="D29" s="9240"/>
      <c r="E29" s="9240"/>
      <c r="F29" s="9240" t="s">
        <v>3901</v>
      </c>
      <c r="G29" s="9240"/>
      <c r="H29" s="9240"/>
      <c r="I29" s="9240"/>
      <c r="J29" s="9240" t="s">
        <v>3902</v>
      </c>
      <c r="K29" s="9240"/>
      <c r="L29" s="9240"/>
      <c r="M29" s="9240"/>
      <c r="N29" s="9262" t="s">
        <v>3903</v>
      </c>
      <c r="O29" s="9263"/>
      <c r="P29" s="9263"/>
      <c r="Q29" s="9268"/>
    </row>
    <row r="30" spans="1:17" x14ac:dyDescent="0.25">
      <c r="A30" s="7794"/>
      <c r="B30" s="9253" t="s">
        <v>3894</v>
      </c>
      <c r="C30" s="9254"/>
      <c r="D30" s="9253" t="s">
        <v>2466</v>
      </c>
      <c r="E30" s="9254"/>
      <c r="F30" s="9253" t="s">
        <v>3894</v>
      </c>
      <c r="G30" s="9254"/>
      <c r="H30" s="9253" t="s">
        <v>2466</v>
      </c>
      <c r="I30" s="9254"/>
      <c r="J30" s="9253" t="s">
        <v>3894</v>
      </c>
      <c r="K30" s="9254"/>
      <c r="L30" s="9253" t="s">
        <v>2466</v>
      </c>
      <c r="M30" s="9254"/>
      <c r="N30" s="9253" t="s">
        <v>3894</v>
      </c>
      <c r="O30" s="9254"/>
      <c r="P30" s="9253" t="s">
        <v>2466</v>
      </c>
      <c r="Q30" s="9254"/>
    </row>
    <row r="31" spans="1:17" x14ac:dyDescent="0.25">
      <c r="A31" s="737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303" t="s">
        <v>3907</v>
      </c>
      <c r="B45" s="9240" t="s">
        <v>3908</v>
      </c>
      <c r="C45" s="9240"/>
      <c r="D45" s="9240"/>
      <c r="E45" s="9240"/>
      <c r="F45" s="9240" t="s">
        <v>3909</v>
      </c>
      <c r="G45" s="9240"/>
      <c r="H45" s="9240"/>
      <c r="I45" s="9240"/>
      <c r="J45" s="9240" t="s">
        <v>3910</v>
      </c>
      <c r="K45" s="9240"/>
      <c r="L45" s="9240"/>
      <c r="M45" s="9262"/>
      <c r="N45" s="9240" t="s">
        <v>3911</v>
      </c>
      <c r="O45" s="9240"/>
      <c r="P45" s="9240"/>
      <c r="Q45" s="9240"/>
      <c r="R45" s="9268" t="s">
        <v>3912</v>
      </c>
      <c r="S45" s="9240"/>
      <c r="T45" s="9240"/>
      <c r="U45" s="9240"/>
    </row>
    <row r="46" spans="1:21" x14ac:dyDescent="0.25">
      <c r="A46" s="9303"/>
      <c r="B46" s="9253" t="s">
        <v>3894</v>
      </c>
      <c r="C46" s="9254"/>
      <c r="D46" s="9253" t="s">
        <v>2466</v>
      </c>
      <c r="E46" s="9254"/>
      <c r="F46" s="9253" t="s">
        <v>3894</v>
      </c>
      <c r="G46" s="9254"/>
      <c r="H46" s="9253" t="s">
        <v>2466</v>
      </c>
      <c r="I46" s="9254"/>
      <c r="J46" s="9253" t="s">
        <v>3894</v>
      </c>
      <c r="K46" s="9254"/>
      <c r="L46" s="9253" t="s">
        <v>2466</v>
      </c>
      <c r="M46" s="9254"/>
      <c r="N46" s="9253" t="s">
        <v>3894</v>
      </c>
      <c r="O46" s="9254"/>
      <c r="P46" s="9253" t="s">
        <v>2466</v>
      </c>
      <c r="Q46" s="9254"/>
      <c r="R46" s="9253" t="s">
        <v>3894</v>
      </c>
      <c r="S46" s="9254"/>
      <c r="T46" s="9253" t="s">
        <v>2466</v>
      </c>
      <c r="U46" s="9254"/>
    </row>
    <row r="47" spans="1:21" x14ac:dyDescent="0.25">
      <c r="A47" s="9303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303" t="s">
        <v>3918</v>
      </c>
      <c r="B54" s="9262" t="s">
        <v>3919</v>
      </c>
      <c r="C54" s="9263"/>
      <c r="D54" s="9263"/>
      <c r="E54" s="9268"/>
      <c r="F54" s="9262" t="s">
        <v>3920</v>
      </c>
      <c r="G54" s="9263"/>
      <c r="H54" s="9263"/>
      <c r="I54" s="9268"/>
      <c r="J54" s="9262" t="s">
        <v>3921</v>
      </c>
      <c r="K54" s="9263"/>
      <c r="L54" s="9263"/>
      <c r="M54" s="9268"/>
      <c r="N54" s="9268" t="s">
        <v>3922</v>
      </c>
      <c r="O54" s="9240"/>
      <c r="P54" s="9240"/>
      <c r="Q54" s="9240"/>
    </row>
    <row r="55" spans="1:21" x14ac:dyDescent="0.25">
      <c r="A55" s="9303"/>
      <c r="B55" s="9253" t="s">
        <v>3894</v>
      </c>
      <c r="C55" s="9254"/>
      <c r="D55" s="9253" t="s">
        <v>2466</v>
      </c>
      <c r="E55" s="9254"/>
      <c r="F55" s="9253" t="s">
        <v>3894</v>
      </c>
      <c r="G55" s="9254"/>
      <c r="H55" s="9253" t="s">
        <v>2466</v>
      </c>
      <c r="I55" s="9254"/>
      <c r="J55" s="9253" t="s">
        <v>3894</v>
      </c>
      <c r="K55" s="9254"/>
      <c r="L55" s="9253" t="s">
        <v>2466</v>
      </c>
      <c r="M55" s="9254"/>
      <c r="N55" s="9253" t="s">
        <v>3894</v>
      </c>
      <c r="O55" s="9254"/>
      <c r="P55" s="9253" t="s">
        <v>2466</v>
      </c>
      <c r="Q55" s="9254"/>
    </row>
    <row r="56" spans="1:21" x14ac:dyDescent="0.25">
      <c r="A56" s="9303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296" t="s">
        <v>3929</v>
      </c>
      <c r="B65" s="9240" t="s">
        <v>3930</v>
      </c>
      <c r="C65" s="9240"/>
      <c r="D65" s="9240"/>
      <c r="E65" s="9240"/>
      <c r="F65" s="9288" t="s">
        <v>3931</v>
      </c>
      <c r="G65" s="7378" t="s">
        <v>3932</v>
      </c>
    </row>
    <row r="66" spans="1:9" x14ac:dyDescent="0.25">
      <c r="A66" s="9296"/>
      <c r="B66" s="9253" t="s">
        <v>3894</v>
      </c>
      <c r="C66" s="9254"/>
      <c r="D66" s="9253" t="s">
        <v>2466</v>
      </c>
      <c r="E66" s="9254"/>
      <c r="F66" s="7158"/>
      <c r="G66" s="7794"/>
    </row>
    <row r="67" spans="1:9" ht="22.5" customHeight="1" x14ac:dyDescent="0.25">
      <c r="A67" s="9296"/>
      <c r="B67" s="4498" t="s">
        <v>58</v>
      </c>
      <c r="C67" s="4468" t="s">
        <v>59</v>
      </c>
      <c r="D67" s="4498" t="s">
        <v>58</v>
      </c>
      <c r="E67" s="4468" t="s">
        <v>59</v>
      </c>
      <c r="F67" s="9290"/>
      <c r="G67" s="737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297" t="s">
        <v>3936</v>
      </c>
      <c r="B74" s="9240" t="s">
        <v>3937</v>
      </c>
      <c r="C74" s="9240"/>
      <c r="D74" s="9240"/>
      <c r="E74" s="9240"/>
      <c r="F74" s="9240" t="s">
        <v>3938</v>
      </c>
      <c r="G74" s="9240"/>
      <c r="H74" s="9240"/>
      <c r="I74" s="9240"/>
    </row>
    <row r="75" spans="1:9" x14ac:dyDescent="0.25">
      <c r="A75" s="9298"/>
      <c r="B75" s="9253" t="s">
        <v>3894</v>
      </c>
      <c r="C75" s="9254"/>
      <c r="D75" s="9253" t="s">
        <v>2466</v>
      </c>
      <c r="E75" s="9254"/>
      <c r="F75" s="9253" t="s">
        <v>3894</v>
      </c>
      <c r="G75" s="9254"/>
      <c r="H75" s="9253" t="s">
        <v>2466</v>
      </c>
      <c r="I75" s="9254"/>
    </row>
    <row r="76" spans="1:9" x14ac:dyDescent="0.25">
      <c r="A76" s="9299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55" t="s">
        <v>3943</v>
      </c>
      <c r="B82" s="9268" t="s">
        <v>77</v>
      </c>
      <c r="C82" s="8484" t="s">
        <v>3944</v>
      </c>
      <c r="D82" s="9287"/>
      <c r="E82" s="9288"/>
    </row>
    <row r="83" spans="1:7" ht="11.25" customHeight="1" x14ac:dyDescent="0.25">
      <c r="A83" s="9256"/>
      <c r="B83" s="9268"/>
      <c r="C83" s="8366"/>
      <c r="D83" s="9289"/>
      <c r="E83" s="9290"/>
    </row>
    <row r="84" spans="1:7" ht="21" x14ac:dyDescent="0.25">
      <c r="A84" s="9257"/>
      <c r="B84" s="9288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55" t="s">
        <v>3948</v>
      </c>
      <c r="B88" s="9300" t="s">
        <v>77</v>
      </c>
      <c r="C88" s="9262" t="s">
        <v>3949</v>
      </c>
      <c r="D88" s="9265"/>
      <c r="E88" s="9287" t="s">
        <v>3950</v>
      </c>
      <c r="F88" s="9288"/>
    </row>
    <row r="89" spans="1:7" x14ac:dyDescent="0.25">
      <c r="A89" s="9256"/>
      <c r="B89" s="9301"/>
      <c r="C89" s="9253" t="s">
        <v>2466</v>
      </c>
      <c r="D89" s="9267"/>
      <c r="E89" s="9289"/>
      <c r="F89" s="9290"/>
    </row>
    <row r="90" spans="1:7" ht="21" x14ac:dyDescent="0.25">
      <c r="A90" s="9257"/>
      <c r="B90" s="9302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55" t="s">
        <v>3955</v>
      </c>
      <c r="B94" s="7378" t="s">
        <v>77</v>
      </c>
      <c r="C94" s="9262" t="s">
        <v>3956</v>
      </c>
      <c r="D94" s="9268"/>
    </row>
    <row r="95" spans="1:7" x14ac:dyDescent="0.25">
      <c r="A95" s="9256"/>
      <c r="B95" s="7794"/>
      <c r="C95" s="9253" t="s">
        <v>2466</v>
      </c>
      <c r="D95" s="9254"/>
    </row>
    <row r="96" spans="1:7" x14ac:dyDescent="0.25">
      <c r="A96" s="9257"/>
      <c r="B96" s="737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55" t="s">
        <v>3960</v>
      </c>
      <c r="B100" s="9240" t="s">
        <v>3961</v>
      </c>
      <c r="C100" s="9240"/>
      <c r="D100" s="9240"/>
      <c r="E100" s="9240"/>
    </row>
    <row r="101" spans="1:9" x14ac:dyDescent="0.25">
      <c r="A101" s="9256"/>
      <c r="B101" s="9253" t="s">
        <v>3894</v>
      </c>
      <c r="C101" s="9254"/>
      <c r="D101" s="9253" t="s">
        <v>2466</v>
      </c>
      <c r="E101" s="9254"/>
    </row>
    <row r="102" spans="1:9" x14ac:dyDescent="0.25">
      <c r="A102" s="9257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55" t="s">
        <v>3965</v>
      </c>
      <c r="B108" s="9229" t="s">
        <v>193</v>
      </c>
      <c r="C108" s="9268" t="s">
        <v>3966</v>
      </c>
      <c r="D108" s="9240"/>
      <c r="E108" s="9240"/>
      <c r="F108" s="9240"/>
      <c r="G108" s="9240"/>
    </row>
    <row r="109" spans="1:9" x14ac:dyDescent="0.25">
      <c r="A109" s="9256"/>
      <c r="B109" s="8461"/>
      <c r="C109" s="9253" t="s">
        <v>3894</v>
      </c>
      <c r="D109" s="9254"/>
      <c r="E109" s="9253" t="s">
        <v>2466</v>
      </c>
      <c r="F109" s="9254"/>
      <c r="G109" s="7378" t="s">
        <v>3967</v>
      </c>
    </row>
    <row r="110" spans="1:9" x14ac:dyDescent="0.25">
      <c r="A110" s="9257"/>
      <c r="B110" s="8462"/>
      <c r="C110" s="4496" t="s">
        <v>58</v>
      </c>
      <c r="D110" s="4468" t="s">
        <v>59</v>
      </c>
      <c r="E110" s="4496" t="s">
        <v>58</v>
      </c>
      <c r="F110" s="4468" t="s">
        <v>59</v>
      </c>
      <c r="G110" s="737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29" t="s">
        <v>3973</v>
      </c>
      <c r="B116" s="9262" t="s">
        <v>3974</v>
      </c>
      <c r="C116" s="9263"/>
      <c r="D116" s="9263"/>
      <c r="E116" s="9268"/>
      <c r="F116" s="9262" t="s">
        <v>3975</v>
      </c>
      <c r="G116" s="9263"/>
      <c r="H116" s="9263"/>
      <c r="I116" s="9268"/>
      <c r="K116" s="27"/>
      <c r="L116" s="116"/>
    </row>
    <row r="117" spans="1:12" x14ac:dyDescent="0.25">
      <c r="A117" s="8461"/>
      <c r="B117" s="9253" t="s">
        <v>3894</v>
      </c>
      <c r="C117" s="9254"/>
      <c r="D117" s="9253" t="s">
        <v>2466</v>
      </c>
      <c r="E117" s="9254"/>
      <c r="F117" s="9253" t="s">
        <v>3894</v>
      </c>
      <c r="G117" s="9254"/>
      <c r="H117" s="9253" t="s">
        <v>2466</v>
      </c>
      <c r="I117" s="9254"/>
    </row>
    <row r="118" spans="1:12" x14ac:dyDescent="0.25">
      <c r="A118" s="8462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29" t="s">
        <v>3978</v>
      </c>
      <c r="B122" s="7378" t="s">
        <v>3979</v>
      </c>
      <c r="C122" s="9240"/>
      <c r="D122" s="9240" t="s">
        <v>3980</v>
      </c>
      <c r="E122" s="9240"/>
      <c r="F122" s="9240"/>
      <c r="G122" s="8"/>
      <c r="H122" s="8"/>
      <c r="I122" s="8"/>
    </row>
    <row r="123" spans="1:12" x14ac:dyDescent="0.25">
      <c r="A123" s="8313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 ()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 ()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119" t="s">
        <v>3985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48" t="s">
        <v>3986</v>
      </c>
      <c r="B8" s="9348"/>
      <c r="C8" s="9348"/>
      <c r="D8" s="9348"/>
      <c r="E8" s="9348"/>
      <c r="F8" s="9348"/>
      <c r="G8" s="9348"/>
      <c r="H8" s="9348"/>
      <c r="I8" s="9348"/>
      <c r="J8" s="9348"/>
      <c r="K8" s="26"/>
    </row>
    <row r="9" spans="1:89" ht="20.100000000000001" customHeight="1" x14ac:dyDescent="0.25">
      <c r="A9" s="9316" t="s">
        <v>3987</v>
      </c>
      <c r="B9" s="9152"/>
      <c r="C9" s="9316" t="s">
        <v>77</v>
      </c>
      <c r="D9" s="9316"/>
      <c r="E9" s="9152"/>
      <c r="F9" s="9317" t="s">
        <v>101</v>
      </c>
      <c r="G9" s="9318"/>
      <c r="H9" s="9318"/>
      <c r="I9" s="9318"/>
      <c r="J9" s="9318"/>
      <c r="K9" s="9318"/>
      <c r="L9" s="9318"/>
      <c r="M9" s="9318"/>
      <c r="N9" s="9318"/>
      <c r="O9" s="9318"/>
      <c r="P9" s="9318"/>
      <c r="Q9" s="9318"/>
      <c r="R9" s="9318"/>
      <c r="S9" s="9318"/>
      <c r="T9" s="9318"/>
      <c r="U9" s="9318"/>
      <c r="V9" s="9318"/>
      <c r="W9" s="9318"/>
      <c r="X9" s="9318"/>
      <c r="Y9" s="9318"/>
      <c r="Z9" s="9318"/>
      <c r="AA9" s="9318"/>
      <c r="AB9" s="9318"/>
      <c r="AC9" s="9318"/>
      <c r="AD9" s="9318"/>
      <c r="AE9" s="9318"/>
      <c r="AF9" s="9318"/>
      <c r="AG9" s="9318"/>
      <c r="AH9" s="9318"/>
      <c r="AI9" s="9318"/>
      <c r="AJ9" s="9318"/>
      <c r="AK9" s="9318"/>
      <c r="AL9" s="9318"/>
      <c r="AM9" s="9350"/>
      <c r="AN9" s="9351" t="s">
        <v>3988</v>
      </c>
      <c r="AO9" s="9341" t="s">
        <v>609</v>
      </c>
      <c r="AP9" s="9341" t="s">
        <v>36</v>
      </c>
      <c r="AQ9" s="9341" t="s">
        <v>37</v>
      </c>
      <c r="AR9" s="9344" t="s">
        <v>498</v>
      </c>
      <c r="AS9" s="9345" t="s">
        <v>3989</v>
      </c>
      <c r="AT9" s="9334" t="s">
        <v>1299</v>
      </c>
      <c r="AU9" s="9331" t="s">
        <v>3015</v>
      </c>
      <c r="AV9" s="9334" t="s">
        <v>3990</v>
      </c>
      <c r="AW9" s="9337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972"/>
      <c r="B10" s="7902"/>
      <c r="C10" s="9349"/>
      <c r="D10" s="9349"/>
      <c r="E10" s="9292"/>
      <c r="F10" s="9317" t="s">
        <v>103</v>
      </c>
      <c r="G10" s="9321"/>
      <c r="H10" s="9318" t="s">
        <v>42</v>
      </c>
      <c r="I10" s="9321"/>
      <c r="J10" s="9318" t="s">
        <v>3992</v>
      </c>
      <c r="K10" s="9321"/>
      <c r="L10" s="9317" t="s">
        <v>44</v>
      </c>
      <c r="M10" s="9321"/>
      <c r="N10" s="9340" t="s">
        <v>45</v>
      </c>
      <c r="O10" s="9249"/>
      <c r="P10" s="9340" t="s">
        <v>46</v>
      </c>
      <c r="Q10" s="9249"/>
      <c r="R10" s="9340" t="s">
        <v>47</v>
      </c>
      <c r="S10" s="9249"/>
      <c r="T10" s="9340" t="s">
        <v>48</v>
      </c>
      <c r="U10" s="9249"/>
      <c r="V10" s="9340" t="s">
        <v>49</v>
      </c>
      <c r="W10" s="9249"/>
      <c r="X10" s="9340" t="s">
        <v>50</v>
      </c>
      <c r="Y10" s="9249"/>
      <c r="Z10" s="9340" t="s">
        <v>51</v>
      </c>
      <c r="AA10" s="9249"/>
      <c r="AB10" s="9340" t="s">
        <v>52</v>
      </c>
      <c r="AC10" s="9249"/>
      <c r="AD10" s="9340" t="s">
        <v>53</v>
      </c>
      <c r="AE10" s="9249"/>
      <c r="AF10" s="9340" t="s">
        <v>54</v>
      </c>
      <c r="AG10" s="9249"/>
      <c r="AH10" s="9340" t="s">
        <v>55</v>
      </c>
      <c r="AI10" s="9249"/>
      <c r="AJ10" s="9340" t="s">
        <v>56</v>
      </c>
      <c r="AK10" s="9249"/>
      <c r="AL10" s="9340" t="s">
        <v>481</v>
      </c>
      <c r="AM10" s="9354"/>
      <c r="AN10" s="9352"/>
      <c r="AO10" s="9342"/>
      <c r="AP10" s="9342"/>
      <c r="AQ10" s="9342"/>
      <c r="AR10" s="7221"/>
      <c r="AS10" s="9346"/>
      <c r="AT10" s="9335"/>
      <c r="AU10" s="9332"/>
      <c r="AV10" s="9335"/>
      <c r="AW10" s="933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49"/>
      <c r="B11" s="9292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53"/>
      <c r="AO11" s="9343"/>
      <c r="AP11" s="9343"/>
      <c r="AQ11" s="9343"/>
      <c r="AR11" s="9125"/>
      <c r="AS11" s="9347"/>
      <c r="AT11" s="9336"/>
      <c r="AU11" s="9333"/>
      <c r="AV11" s="9336"/>
      <c r="AW11" s="933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27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28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29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47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47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47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47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47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47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47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47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47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47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47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47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0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7" t="s">
        <v>77</v>
      </c>
      <c r="B28" s="9321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07" t="s">
        <v>4010</v>
      </c>
      <c r="B29" s="9307"/>
      <c r="C29" s="9307"/>
      <c r="D29" s="9307"/>
      <c r="E29" s="9307"/>
      <c r="F29" s="9307"/>
      <c r="G29" s="9307"/>
      <c r="H29" s="9307"/>
      <c r="I29" s="9307"/>
      <c r="J29" s="9307"/>
      <c r="K29" s="9307"/>
      <c r="L29" s="9307"/>
    </row>
    <row r="30" spans="1:89" s="17" customFormat="1" ht="15" customHeight="1" x14ac:dyDescent="0.15">
      <c r="A30" s="9149" t="s">
        <v>4011</v>
      </c>
      <c r="B30" s="9149" t="s">
        <v>77</v>
      </c>
      <c r="C30" s="9322" t="s">
        <v>3994</v>
      </c>
      <c r="D30" s="9324" t="s">
        <v>3995</v>
      </c>
      <c r="E30" s="9325" t="s">
        <v>3996</v>
      </c>
      <c r="F30" s="9317" t="s">
        <v>4012</v>
      </c>
      <c r="G30" s="9318"/>
      <c r="H30" s="9318"/>
      <c r="I30" s="9318"/>
      <c r="J30" s="9318"/>
      <c r="K30" s="9318"/>
      <c r="L30" s="9318"/>
      <c r="M30" s="9318"/>
      <c r="N30" s="9318"/>
      <c r="O30" s="9318"/>
      <c r="P30" s="9318"/>
      <c r="Q30" s="9318"/>
      <c r="R30" s="9318"/>
      <c r="S30" s="9318"/>
      <c r="T30" s="9318"/>
      <c r="U30" s="9318"/>
      <c r="V30" s="9318"/>
      <c r="W30" s="9318"/>
      <c r="X30" s="9318"/>
      <c r="Y30" s="9318"/>
      <c r="Z30" s="9318"/>
      <c r="AA30" s="9318"/>
      <c r="AB30" s="9318"/>
      <c r="AC30" s="9318"/>
      <c r="AD30" s="9318"/>
      <c r="AE30" s="9318"/>
      <c r="AF30" s="9321"/>
    </row>
    <row r="31" spans="1:89" ht="42" x14ac:dyDescent="0.25">
      <c r="A31" s="8602"/>
      <c r="B31" s="8602"/>
      <c r="C31" s="9323"/>
      <c r="D31" s="8634"/>
      <c r="E31" s="9326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07" t="s">
        <v>4038</v>
      </c>
      <c r="B47" s="9307"/>
      <c r="C47" s="9307"/>
      <c r="D47" s="9307"/>
      <c r="E47" s="9307"/>
      <c r="F47" s="9307"/>
      <c r="G47" s="9307"/>
      <c r="H47" s="9307"/>
      <c r="I47" s="9307"/>
      <c r="J47" s="9307"/>
      <c r="K47" s="9307"/>
      <c r="L47" s="9307"/>
      <c r="M47" s="9307"/>
    </row>
    <row r="48" spans="1:32" s="17" customFormat="1" ht="15" customHeight="1" x14ac:dyDescent="0.15">
      <c r="A48" s="9152" t="s">
        <v>4039</v>
      </c>
      <c r="B48" s="9149" t="s">
        <v>77</v>
      </c>
      <c r="C48" s="9322" t="s">
        <v>3994</v>
      </c>
      <c r="D48" s="9324" t="s">
        <v>3995</v>
      </c>
      <c r="E48" s="9325" t="s">
        <v>3996</v>
      </c>
      <c r="F48" s="9317" t="s">
        <v>4012</v>
      </c>
      <c r="G48" s="9318"/>
      <c r="H48" s="9318"/>
      <c r="I48" s="9318"/>
      <c r="J48" s="9318"/>
      <c r="K48" s="9318"/>
      <c r="L48" s="9318"/>
      <c r="M48" s="9318"/>
      <c r="N48" s="9318"/>
      <c r="O48" s="9318"/>
      <c r="P48" s="9318"/>
      <c r="Q48" s="9318"/>
      <c r="R48" s="9318"/>
      <c r="S48" s="9318"/>
      <c r="T48" s="9318"/>
      <c r="U48" s="9318"/>
      <c r="V48" s="9318"/>
      <c r="W48" s="9318"/>
      <c r="X48" s="9318"/>
      <c r="Y48" s="9318"/>
      <c r="Z48" s="9318"/>
      <c r="AA48" s="9318"/>
      <c r="AB48" s="9318"/>
      <c r="AC48" s="9318"/>
      <c r="AD48" s="9318"/>
      <c r="AE48" s="9318"/>
      <c r="AF48" s="9321"/>
    </row>
    <row r="49" spans="1:32" s="17" customFormat="1" ht="42" customHeight="1" x14ac:dyDescent="0.15">
      <c r="A49" s="9292"/>
      <c r="B49" s="8602"/>
      <c r="C49" s="9323"/>
      <c r="D49" s="8634"/>
      <c r="E49" s="9326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07" t="s">
        <v>4057</v>
      </c>
      <c r="B67" s="9307"/>
      <c r="C67" s="9307"/>
      <c r="D67" s="9307"/>
      <c r="E67" s="9307"/>
      <c r="F67" s="9307"/>
      <c r="G67" s="9307"/>
      <c r="H67" s="9307"/>
      <c r="I67" s="9307"/>
      <c r="J67" s="9307"/>
      <c r="K67" s="9307"/>
      <c r="L67" s="9307"/>
      <c r="M67" s="9307"/>
    </row>
    <row r="68" spans="1:89" s="17" customFormat="1" ht="18.95" customHeight="1" x14ac:dyDescent="0.15">
      <c r="A68" s="9152" t="s">
        <v>4058</v>
      </c>
      <c r="B68" s="9313" t="s">
        <v>4059</v>
      </c>
      <c r="C68" s="9316" t="s">
        <v>4060</v>
      </c>
      <c r="D68" s="9316"/>
      <c r="E68" s="9152"/>
      <c r="F68" s="9317" t="s">
        <v>101</v>
      </c>
      <c r="G68" s="9318"/>
      <c r="H68" s="9318"/>
      <c r="I68" s="9318"/>
      <c r="J68" s="9318"/>
      <c r="K68" s="9318"/>
      <c r="L68" s="9318"/>
      <c r="M68" s="9319"/>
      <c r="N68" s="8608" t="s">
        <v>3015</v>
      </c>
      <c r="O68" s="9309" t="s">
        <v>4061</v>
      </c>
      <c r="P68" s="9311" t="s">
        <v>3991</v>
      </c>
      <c r="Q68" s="9309" t="s">
        <v>609</v>
      </c>
      <c r="R68" s="9311" t="s">
        <v>36</v>
      </c>
      <c r="S68" s="9309" t="s">
        <v>37</v>
      </c>
      <c r="T68" s="7872" t="s">
        <v>498</v>
      </c>
    </row>
    <row r="69" spans="1:89" s="17" customFormat="1" ht="15" customHeight="1" x14ac:dyDescent="0.15">
      <c r="A69" s="7902"/>
      <c r="B69" s="9314"/>
      <c r="C69" s="7972"/>
      <c r="D69" s="7972"/>
      <c r="E69" s="7902"/>
      <c r="F69" s="9317" t="s">
        <v>4062</v>
      </c>
      <c r="G69" s="9321"/>
      <c r="H69" s="9317" t="s">
        <v>1193</v>
      </c>
      <c r="I69" s="9321"/>
      <c r="J69" s="9317" t="s">
        <v>4063</v>
      </c>
      <c r="K69" s="9321"/>
      <c r="L69" s="9317" t="s">
        <v>675</v>
      </c>
      <c r="M69" s="9319"/>
      <c r="N69" s="9320"/>
      <c r="O69" s="9310"/>
      <c r="P69" s="7972"/>
      <c r="Q69" s="9310"/>
      <c r="R69" s="7972"/>
      <c r="S69" s="9310"/>
      <c r="T69" s="7873"/>
    </row>
    <row r="70" spans="1:89" s="17" customFormat="1" ht="21.75" customHeight="1" x14ac:dyDescent="0.15">
      <c r="A70" s="9292"/>
      <c r="B70" s="9315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9"/>
      <c r="O70" s="8600"/>
      <c r="P70" s="9312"/>
      <c r="Q70" s="8600"/>
      <c r="R70" s="9312"/>
      <c r="S70" s="8600"/>
      <c r="T70" s="7874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07" t="s">
        <v>4069</v>
      </c>
      <c r="B86" s="9307"/>
      <c r="C86" s="9307"/>
      <c r="D86" s="9307"/>
      <c r="E86" s="9307"/>
      <c r="F86" s="9307"/>
    </row>
    <row r="87" spans="1:89" s="17" customFormat="1" ht="15" customHeight="1" x14ac:dyDescent="0.15">
      <c r="A87" s="9152" t="s">
        <v>3494</v>
      </c>
      <c r="B87" s="9308" t="s">
        <v>193</v>
      </c>
      <c r="C87" s="9253" t="s">
        <v>29</v>
      </c>
      <c r="D87" s="9258"/>
      <c r="E87" s="9258"/>
      <c r="F87" s="9258"/>
      <c r="G87" s="9258"/>
      <c r="H87" s="9258"/>
      <c r="I87" s="9258"/>
      <c r="J87" s="9258"/>
      <c r="K87" s="9258"/>
      <c r="L87" s="9258"/>
      <c r="M87" s="9258"/>
      <c r="N87" s="9258"/>
      <c r="O87" s="9258"/>
      <c r="P87" s="9258"/>
      <c r="Q87" s="9258"/>
      <c r="R87" s="9258"/>
      <c r="S87" s="9254"/>
    </row>
    <row r="88" spans="1:89" s="17" customFormat="1" ht="21" x14ac:dyDescent="0.15">
      <c r="A88" s="9292"/>
      <c r="B88" s="9062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03" zoomScale="80" zoomScaleNormal="80" workbookViewId="0">
      <selection activeCell="V123" sqref="V123:AA123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 ()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 ()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75" t="s">
        <v>4071</v>
      </c>
      <c r="B6" s="7875"/>
      <c r="C6" s="7875"/>
      <c r="D6" s="7875"/>
      <c r="E6" s="7875"/>
      <c r="F6" s="7875"/>
      <c r="G6" s="7875"/>
      <c r="H6" s="7875"/>
      <c r="I6" s="7875"/>
      <c r="J6" s="7875"/>
      <c r="K6" s="7875"/>
      <c r="L6" s="7875"/>
      <c r="M6" s="7875"/>
      <c r="N6" s="7875"/>
      <c r="O6" s="7875"/>
      <c r="P6" s="7875"/>
      <c r="Q6" s="7875"/>
      <c r="R6" s="7875"/>
      <c r="S6" s="7875"/>
    </row>
    <row r="8" spans="1:94" s="109" customFormat="1" ht="18" customHeight="1" x14ac:dyDescent="0.25">
      <c r="A8" s="9437" t="s">
        <v>4072</v>
      </c>
      <c r="B8" s="9384"/>
      <c r="C8" s="9384"/>
    </row>
    <row r="9" spans="1:94" s="110" customFormat="1" ht="15" customHeight="1" x14ac:dyDescent="0.25">
      <c r="A9" s="9438" t="s">
        <v>27</v>
      </c>
      <c r="B9" s="9427" t="s">
        <v>77</v>
      </c>
      <c r="C9" s="9439" t="s">
        <v>29</v>
      </c>
      <c r="D9" s="9440"/>
      <c r="E9" s="9440"/>
      <c r="F9" s="9440"/>
      <c r="G9" s="9440"/>
      <c r="H9" s="9440"/>
      <c r="I9" s="9440"/>
      <c r="J9" s="9440"/>
      <c r="K9" s="9440"/>
      <c r="L9" s="9440"/>
      <c r="M9" s="9440"/>
      <c r="N9" s="9440"/>
      <c r="O9" s="9440"/>
      <c r="P9" s="9440"/>
      <c r="Q9" s="9440"/>
      <c r="R9" s="9440"/>
      <c r="S9" s="9441"/>
      <c r="T9" s="9415" t="s">
        <v>4073</v>
      </c>
      <c r="U9" s="9416"/>
      <c r="V9" s="9311" t="s">
        <v>34</v>
      </c>
      <c r="W9" s="9309" t="s">
        <v>35</v>
      </c>
      <c r="X9" s="7790" t="s">
        <v>36</v>
      </c>
      <c r="Y9" s="7793" t="s">
        <v>37</v>
      </c>
      <c r="Z9" s="7783" t="s">
        <v>4074</v>
      </c>
    </row>
    <row r="10" spans="1:94" s="110" customFormat="1" ht="52.5" customHeight="1" x14ac:dyDescent="0.25">
      <c r="A10" s="9438"/>
      <c r="B10" s="942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12"/>
      <c r="W10" s="8600"/>
      <c r="X10" s="7845"/>
      <c r="Y10" s="7795"/>
      <c r="Z10" s="7784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442" t="s">
        <v>4075</v>
      </c>
      <c r="B17" s="9393"/>
      <c r="C17" s="9393"/>
      <c r="D17" s="9393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437" t="s">
        <v>4082</v>
      </c>
      <c r="B25" s="9384"/>
      <c r="C25" s="9384"/>
      <c r="D25" s="9384"/>
      <c r="E25" s="9384"/>
      <c r="F25" s="9384"/>
      <c r="G25" s="9384"/>
      <c r="H25" s="9384"/>
      <c r="I25" s="9384"/>
      <c r="J25" s="9384"/>
      <c r="K25" s="9384"/>
      <c r="L25" s="9384"/>
    </row>
    <row r="26" spans="1:91" ht="25.5" customHeight="1" x14ac:dyDescent="0.25">
      <c r="A26" s="9427" t="s">
        <v>4083</v>
      </c>
      <c r="B26" s="9427" t="s">
        <v>77</v>
      </c>
      <c r="C26" s="9387" t="s">
        <v>29</v>
      </c>
      <c r="D26" s="9388"/>
      <c r="E26" s="9388"/>
      <c r="F26" s="9388"/>
      <c r="G26" s="9388"/>
      <c r="H26" s="9388"/>
      <c r="I26" s="9388"/>
      <c r="J26" s="9388"/>
      <c r="K26" s="9388"/>
      <c r="L26" s="9388"/>
      <c r="M26" s="9388"/>
      <c r="N26" s="9388"/>
      <c r="O26" s="9388"/>
      <c r="P26" s="9388"/>
      <c r="Q26" s="9388"/>
      <c r="R26" s="9388"/>
      <c r="S26" s="9389"/>
      <c r="T26" s="9415" t="s">
        <v>2397</v>
      </c>
      <c r="U26" s="9416"/>
      <c r="V26" s="9417" t="s">
        <v>36</v>
      </c>
      <c r="W26" s="9383" t="s">
        <v>37</v>
      </c>
      <c r="X26" s="9262" t="s">
        <v>4084</v>
      </c>
      <c r="Y26" s="9268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429"/>
      <c r="B27" s="942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418"/>
      <c r="W27" s="7208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419" t="s">
        <v>4089</v>
      </c>
      <c r="B30" s="9419"/>
      <c r="C30" s="9419"/>
      <c r="D30" s="9419"/>
      <c r="E30" s="9419"/>
      <c r="F30" s="9419"/>
      <c r="G30" s="9419"/>
      <c r="H30" s="9419"/>
      <c r="I30" s="9419"/>
      <c r="J30" s="9419"/>
      <c r="K30" s="9419"/>
      <c r="L30" s="9419"/>
    </row>
    <row r="31" spans="1:91" s="109" customFormat="1" ht="17.100000000000001" customHeight="1" x14ac:dyDescent="0.25">
      <c r="A31" s="9384" t="s">
        <v>4090</v>
      </c>
      <c r="B31" s="9384"/>
      <c r="C31" s="9384"/>
      <c r="D31" s="9384"/>
      <c r="E31" s="9384"/>
      <c r="F31" s="9384"/>
      <c r="G31" s="9384"/>
      <c r="H31" s="9384"/>
      <c r="I31" s="9384"/>
      <c r="J31" s="9384"/>
      <c r="K31" s="9384"/>
      <c r="L31" s="9384"/>
    </row>
    <row r="32" spans="1:91" s="110" customFormat="1" ht="15" customHeight="1" x14ac:dyDescent="0.25">
      <c r="A32" s="8484" t="s">
        <v>4091</v>
      </c>
      <c r="B32" s="9427" t="s">
        <v>77</v>
      </c>
      <c r="C32" s="9430" t="s">
        <v>4092</v>
      </c>
      <c r="D32" s="9431"/>
      <c r="E32" s="9431"/>
      <c r="F32" s="9431"/>
      <c r="G32" s="9431"/>
      <c r="H32" s="9431"/>
      <c r="I32" s="9431"/>
      <c r="J32" s="9431"/>
      <c r="K32" s="9431"/>
      <c r="L32" s="9431"/>
      <c r="M32" s="9431"/>
      <c r="N32" s="9431"/>
      <c r="O32" s="9431"/>
      <c r="P32" s="9431"/>
      <c r="Q32" s="9431"/>
      <c r="R32" s="9431"/>
      <c r="S32" s="9431"/>
      <c r="T32" s="9431"/>
      <c r="U32" s="9432"/>
      <c r="V32" s="9433" t="s">
        <v>4093</v>
      </c>
      <c r="W32" s="9434"/>
      <c r="X32" s="8484" t="s">
        <v>4094</v>
      </c>
      <c r="Y32" s="9288"/>
      <c r="Z32" s="9262" t="s">
        <v>4095</v>
      </c>
      <c r="AA32" s="9263"/>
      <c r="AB32" s="9263"/>
      <c r="AC32" s="9263"/>
      <c r="AD32" s="9263"/>
      <c r="AE32" s="9263"/>
      <c r="AF32" s="9263"/>
      <c r="AG32" s="9263"/>
      <c r="AH32" s="9263"/>
      <c r="AI32" s="9399"/>
      <c r="AJ32" s="9287" t="s">
        <v>4096</v>
      </c>
      <c r="AK32" s="9287"/>
      <c r="AL32" s="9288"/>
      <c r="AM32" s="7378" t="s">
        <v>4097</v>
      </c>
      <c r="AN32" s="9288" t="s">
        <v>4098</v>
      </c>
      <c r="AO32" s="7945" t="s">
        <v>36</v>
      </c>
      <c r="AP32" s="7793" t="s">
        <v>37</v>
      </c>
      <c r="AQ32" s="9288" t="s">
        <v>4099</v>
      </c>
      <c r="AR32" s="9385" t="s">
        <v>498</v>
      </c>
      <c r="AS32" s="9386" t="s">
        <v>35</v>
      </c>
    </row>
    <row r="33" spans="1:96" s="110" customFormat="1" ht="15" customHeight="1" x14ac:dyDescent="0.25">
      <c r="A33" s="7821"/>
      <c r="B33" s="9428"/>
      <c r="C33" s="9387" t="s">
        <v>29</v>
      </c>
      <c r="D33" s="9388"/>
      <c r="E33" s="9388"/>
      <c r="F33" s="9388"/>
      <c r="G33" s="9388"/>
      <c r="H33" s="9388"/>
      <c r="I33" s="9388"/>
      <c r="J33" s="9388"/>
      <c r="K33" s="9388"/>
      <c r="L33" s="9388"/>
      <c r="M33" s="9388"/>
      <c r="N33" s="9388"/>
      <c r="O33" s="9388"/>
      <c r="P33" s="9388"/>
      <c r="Q33" s="9388"/>
      <c r="R33" s="9388"/>
      <c r="S33" s="9389"/>
      <c r="T33" s="9390" t="s">
        <v>2397</v>
      </c>
      <c r="U33" s="9391"/>
      <c r="V33" s="9435"/>
      <c r="W33" s="9436"/>
      <c r="X33" s="8366"/>
      <c r="Y33" s="9290"/>
      <c r="Z33" s="9253" t="s">
        <v>3628</v>
      </c>
      <c r="AA33" s="9258"/>
      <c r="AB33" s="9258"/>
      <c r="AC33" s="9258"/>
      <c r="AD33" s="9254"/>
      <c r="AE33" s="9253" t="s">
        <v>4100</v>
      </c>
      <c r="AF33" s="9258"/>
      <c r="AG33" s="9258"/>
      <c r="AH33" s="9258"/>
      <c r="AI33" s="9392"/>
      <c r="AJ33" s="7791"/>
      <c r="AK33" s="7791"/>
      <c r="AL33" s="7158"/>
      <c r="AM33" s="7794"/>
      <c r="AN33" s="7158"/>
      <c r="AO33" s="7821"/>
      <c r="AP33" s="7794"/>
      <c r="AQ33" s="7158"/>
      <c r="AR33" s="9385"/>
      <c r="AS33" s="9386"/>
    </row>
    <row r="34" spans="1:96" s="110" customFormat="1" ht="74.25" customHeight="1" x14ac:dyDescent="0.25">
      <c r="A34" s="8366"/>
      <c r="B34" s="942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379"/>
      <c r="AN34" s="9290"/>
      <c r="AO34" s="7946"/>
      <c r="AP34" s="7795"/>
      <c r="AQ34" s="9290"/>
      <c r="AR34" s="9385"/>
      <c r="AS34" s="938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93" t="s">
        <v>4111</v>
      </c>
      <c r="B91" s="9393"/>
      <c r="C91" s="9393"/>
      <c r="D91" s="9393"/>
      <c r="E91" s="9393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84" t="s">
        <v>27</v>
      </c>
      <c r="B92" s="9272"/>
      <c r="C92" s="9284" t="s">
        <v>193</v>
      </c>
      <c r="D92" s="9285"/>
      <c r="E92" s="9272"/>
      <c r="F92" s="9253" t="s">
        <v>101</v>
      </c>
      <c r="G92" s="9258"/>
      <c r="H92" s="9258"/>
      <c r="I92" s="9258"/>
      <c r="J92" s="9258"/>
      <c r="K92" s="9258"/>
      <c r="L92" s="9258"/>
      <c r="M92" s="9258"/>
      <c r="N92" s="9258"/>
      <c r="O92" s="9258"/>
      <c r="P92" s="9258"/>
      <c r="Q92" s="9258"/>
      <c r="R92" s="9258"/>
      <c r="S92" s="9258"/>
      <c r="T92" s="9258"/>
      <c r="U92" s="9258"/>
      <c r="V92" s="9258"/>
      <c r="W92" s="9258"/>
      <c r="X92" s="9258"/>
      <c r="Y92" s="9258"/>
      <c r="Z92" s="9258"/>
      <c r="AA92" s="9258"/>
      <c r="AB92" s="9258"/>
      <c r="AC92" s="9258"/>
      <c r="AD92" s="9258"/>
      <c r="AE92" s="9258"/>
      <c r="AF92" s="9258"/>
      <c r="AG92" s="9258"/>
      <c r="AH92" s="9258"/>
      <c r="AI92" s="9258"/>
      <c r="AJ92" s="9258"/>
      <c r="AK92" s="9258"/>
      <c r="AL92" s="9258"/>
      <c r="AM92" s="9267"/>
      <c r="AN92" s="9294" t="s">
        <v>4112</v>
      </c>
      <c r="AO92" s="9394"/>
      <c r="AP92" s="8721" t="s">
        <v>609</v>
      </c>
      <c r="AQ92" s="7793" t="s">
        <v>1337</v>
      </c>
      <c r="AR92" s="7790" t="s">
        <v>36</v>
      </c>
      <c r="AS92" s="7793" t="s">
        <v>37</v>
      </c>
      <c r="AT92" s="7790" t="s">
        <v>4113</v>
      </c>
      <c r="AU92" s="7793" t="s">
        <v>4114</v>
      </c>
    </row>
    <row r="93" spans="1:96" s="110" customFormat="1" ht="15" customHeight="1" x14ac:dyDescent="0.25">
      <c r="A93" s="9069"/>
      <c r="B93" s="8087"/>
      <c r="C93" s="8313"/>
      <c r="D93" s="9286"/>
      <c r="E93" s="9273"/>
      <c r="F93" s="9262" t="s">
        <v>348</v>
      </c>
      <c r="G93" s="9268"/>
      <c r="H93" s="9262" t="s">
        <v>331</v>
      </c>
      <c r="I93" s="9268"/>
      <c r="J93" s="9262" t="s">
        <v>94</v>
      </c>
      <c r="K93" s="9268"/>
      <c r="L93" s="9262" t="s">
        <v>44</v>
      </c>
      <c r="M93" s="9268"/>
      <c r="N93" s="9262" t="s">
        <v>45</v>
      </c>
      <c r="O93" s="9268"/>
      <c r="P93" s="9253" t="s">
        <v>46</v>
      </c>
      <c r="Q93" s="9254"/>
      <c r="R93" s="9253" t="s">
        <v>47</v>
      </c>
      <c r="S93" s="9254"/>
      <c r="T93" s="9253" t="s">
        <v>48</v>
      </c>
      <c r="U93" s="9254"/>
      <c r="V93" s="9253" t="s">
        <v>49</v>
      </c>
      <c r="W93" s="9254"/>
      <c r="X93" s="9253" t="s">
        <v>50</v>
      </c>
      <c r="Y93" s="9254"/>
      <c r="Z93" s="9253" t="s">
        <v>51</v>
      </c>
      <c r="AA93" s="9254"/>
      <c r="AB93" s="9253" t="s">
        <v>52</v>
      </c>
      <c r="AC93" s="9254"/>
      <c r="AD93" s="9253" t="s">
        <v>53</v>
      </c>
      <c r="AE93" s="9254"/>
      <c r="AF93" s="9253" t="s">
        <v>54</v>
      </c>
      <c r="AG93" s="9254"/>
      <c r="AH93" s="9253" t="s">
        <v>55</v>
      </c>
      <c r="AI93" s="9254"/>
      <c r="AJ93" s="9253" t="s">
        <v>56</v>
      </c>
      <c r="AK93" s="9254"/>
      <c r="AL93" s="9253" t="s">
        <v>57</v>
      </c>
      <c r="AM93" s="9267"/>
      <c r="AN93" s="7211"/>
      <c r="AO93" s="9395"/>
      <c r="AP93" s="7210"/>
      <c r="AQ93" s="7794"/>
      <c r="AR93" s="7791"/>
      <c r="AS93" s="7794"/>
      <c r="AT93" s="7791"/>
      <c r="AU93" s="7794"/>
    </row>
    <row r="94" spans="1:96" s="110" customFormat="1" ht="57" customHeight="1" x14ac:dyDescent="0.25">
      <c r="A94" s="8313"/>
      <c r="B94" s="927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820"/>
      <c r="AQ94" s="7795"/>
      <c r="AR94" s="7845"/>
      <c r="AS94" s="7795"/>
      <c r="AT94" s="7845"/>
      <c r="AU94" s="7795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2" t="s">
        <v>77</v>
      </c>
      <c r="B104" s="9268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84" t="s">
        <v>4120</v>
      </c>
      <c r="B106" s="9384"/>
      <c r="C106" s="9384"/>
      <c r="D106" s="938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378" t="s">
        <v>4121</v>
      </c>
      <c r="B107" s="9262" t="s">
        <v>77</v>
      </c>
      <c r="C107" s="9263"/>
      <c r="D107" s="9268"/>
      <c r="E107" s="9262" t="s">
        <v>29</v>
      </c>
      <c r="F107" s="9263"/>
      <c r="G107" s="9263"/>
      <c r="H107" s="9263"/>
      <c r="I107" s="9263"/>
      <c r="J107" s="9263"/>
      <c r="K107" s="9263"/>
      <c r="L107" s="9263"/>
      <c r="M107" s="9263"/>
      <c r="N107" s="9263"/>
      <c r="O107" s="9263"/>
      <c r="P107" s="9265"/>
      <c r="Q107" s="9269" t="s">
        <v>3028</v>
      </c>
      <c r="R107" s="9288" t="s">
        <v>4122</v>
      </c>
      <c r="S107" s="9288" t="s">
        <v>4123</v>
      </c>
      <c r="T107" s="9149" t="s">
        <v>4124</v>
      </c>
      <c r="U107" s="9152" t="s">
        <v>4125</v>
      </c>
      <c r="V107" s="9288" t="s">
        <v>36</v>
      </c>
      <c r="W107" s="9288" t="s">
        <v>37</v>
      </c>
    </row>
    <row r="108" spans="1:95" s="110" customFormat="1" ht="39" customHeight="1" x14ac:dyDescent="0.25">
      <c r="A108" s="737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30"/>
      <c r="R108" s="9290"/>
      <c r="S108" s="9290"/>
      <c r="T108" s="8602"/>
      <c r="U108" s="9292"/>
      <c r="V108" s="9290"/>
      <c r="W108" s="9290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377" t="s">
        <v>4141</v>
      </c>
      <c r="B113" s="9377"/>
      <c r="C113" s="9377"/>
      <c r="D113" s="9377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378" t="s">
        <v>4121</v>
      </c>
      <c r="B114" s="9262" t="s">
        <v>77</v>
      </c>
      <c r="C114" s="9263"/>
      <c r="D114" s="9268"/>
      <c r="E114" s="9262" t="s">
        <v>29</v>
      </c>
      <c r="F114" s="9263"/>
      <c r="G114" s="9263"/>
      <c r="H114" s="9263"/>
      <c r="I114" s="9263"/>
      <c r="J114" s="9263"/>
      <c r="K114" s="9263"/>
      <c r="L114" s="9265"/>
      <c r="M114" s="9269" t="s">
        <v>4142</v>
      </c>
      <c r="N114" s="9288" t="s">
        <v>3028</v>
      </c>
      <c r="O114" s="9288" t="s">
        <v>609</v>
      </c>
      <c r="P114" s="9288" t="s">
        <v>1708</v>
      </c>
      <c r="Q114" s="9378" t="s">
        <v>34</v>
      </c>
      <c r="R114" s="9380" t="s">
        <v>35</v>
      </c>
      <c r="S114" s="9381" t="s">
        <v>36</v>
      </c>
      <c r="T114" s="9383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37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30"/>
      <c r="N115" s="9290"/>
      <c r="O115" s="9290"/>
      <c r="P115" s="9290"/>
      <c r="Q115" s="9379"/>
      <c r="R115" s="9368"/>
      <c r="S115" s="9382"/>
      <c r="T115" s="720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414" t="s">
        <v>4150</v>
      </c>
      <c r="B119" s="941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414" t="s">
        <v>4151</v>
      </c>
      <c r="B120" s="941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420" t="s">
        <v>4152</v>
      </c>
      <c r="B121" s="9420" t="s">
        <v>4153</v>
      </c>
      <c r="C121" s="9253" t="s">
        <v>29</v>
      </c>
      <c r="D121" s="9258"/>
      <c r="E121" s="9258"/>
      <c r="F121" s="9258"/>
      <c r="G121" s="9258"/>
      <c r="H121" s="9258"/>
      <c r="I121" s="9258"/>
      <c r="J121" s="9258"/>
      <c r="K121" s="9258"/>
      <c r="L121" s="9258"/>
      <c r="M121" s="9258"/>
      <c r="N121" s="9258"/>
      <c r="O121" s="9258"/>
      <c r="P121" s="9258"/>
      <c r="Q121" s="9258"/>
      <c r="R121" s="9258"/>
      <c r="S121" s="9267"/>
      <c r="T121" s="9421" t="s">
        <v>2397</v>
      </c>
      <c r="U121" s="9422"/>
      <c r="V121" s="9423" t="s">
        <v>34</v>
      </c>
      <c r="W121" s="9380" t="s">
        <v>35</v>
      </c>
      <c r="X121" s="9425" t="s">
        <v>36</v>
      </c>
      <c r="Y121" s="9383" t="s">
        <v>37</v>
      </c>
      <c r="Z121" s="9288" t="s">
        <v>1045</v>
      </c>
      <c r="AA121" s="9413" t="s">
        <v>33</v>
      </c>
    </row>
    <row r="122" spans="1:96" s="110" customFormat="1" ht="50.25" customHeight="1" x14ac:dyDescent="0.25">
      <c r="A122" s="9420"/>
      <c r="B122" s="9420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424"/>
      <c r="W122" s="9368"/>
      <c r="X122" s="9426"/>
      <c r="Y122" s="7208"/>
      <c r="Z122" s="9290"/>
      <c r="AA122" s="7244"/>
    </row>
    <row r="123" spans="1:96" s="110" customFormat="1" ht="15" customHeight="1" x14ac:dyDescent="0.25">
      <c r="A123" s="4847" t="s">
        <v>4154</v>
      </c>
      <c r="B123" s="4848">
        <f>SUM(C123:S123)</f>
        <v>83</v>
      </c>
      <c r="C123" s="4849"/>
      <c r="D123" s="4850">
        <v>13</v>
      </c>
      <c r="E123" s="4850"/>
      <c r="F123" s="4850">
        <v>4</v>
      </c>
      <c r="G123" s="4850">
        <v>7</v>
      </c>
      <c r="H123" s="4850">
        <v>1</v>
      </c>
      <c r="I123" s="4850"/>
      <c r="J123" s="4850"/>
      <c r="K123" s="4850">
        <v>3</v>
      </c>
      <c r="L123" s="4850">
        <v>5</v>
      </c>
      <c r="M123" s="4850">
        <v>10</v>
      </c>
      <c r="N123" s="4850">
        <v>4</v>
      </c>
      <c r="O123" s="4850">
        <v>7</v>
      </c>
      <c r="P123" s="4850">
        <v>5</v>
      </c>
      <c r="Q123" s="4850">
        <v>9</v>
      </c>
      <c r="R123" s="4850">
        <v>7</v>
      </c>
      <c r="S123" s="4851">
        <v>8</v>
      </c>
      <c r="T123" s="4852">
        <v>23</v>
      </c>
      <c r="U123" s="4853">
        <v>60</v>
      </c>
      <c r="V123" s="4854">
        <v>0</v>
      </c>
      <c r="W123" s="4855">
        <v>0</v>
      </c>
      <c r="X123" s="4856">
        <v>0</v>
      </c>
      <c r="Y123" s="4855">
        <v>0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414" t="s">
        <v>4157</v>
      </c>
      <c r="B126" s="941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29" t="s">
        <v>1108</v>
      </c>
      <c r="B127" s="9229" t="s">
        <v>27</v>
      </c>
      <c r="C127" s="8484" t="s">
        <v>77</v>
      </c>
      <c r="D127" s="9287"/>
      <c r="E127" s="9288"/>
      <c r="F127" s="9253" t="s">
        <v>101</v>
      </c>
      <c r="G127" s="9258"/>
      <c r="H127" s="9258"/>
      <c r="I127" s="9258"/>
      <c r="J127" s="9258"/>
      <c r="K127" s="9258"/>
      <c r="L127" s="9258"/>
      <c r="M127" s="9258"/>
      <c r="N127" s="9258"/>
      <c r="O127" s="9258"/>
      <c r="P127" s="9258"/>
      <c r="Q127" s="9258"/>
      <c r="R127" s="9258"/>
      <c r="S127" s="9258"/>
      <c r="T127" s="9258"/>
      <c r="U127" s="9258"/>
      <c r="V127" s="9258"/>
      <c r="W127" s="9258"/>
      <c r="X127" s="9258"/>
      <c r="Y127" s="9258"/>
      <c r="Z127" s="9258"/>
      <c r="AA127" s="9258"/>
      <c r="AB127" s="9258"/>
      <c r="AC127" s="9258"/>
      <c r="AD127" s="9258"/>
      <c r="AE127" s="9258"/>
      <c r="AF127" s="9258"/>
      <c r="AG127" s="9258"/>
      <c r="AH127" s="9258"/>
      <c r="AI127" s="9258"/>
      <c r="AJ127" s="9258"/>
      <c r="AK127" s="9258"/>
      <c r="AL127" s="9258"/>
      <c r="AM127" s="9267"/>
      <c r="AN127" s="9411" t="s">
        <v>498</v>
      </c>
      <c r="AO127" s="9321" t="s">
        <v>35</v>
      </c>
      <c r="AP127" s="9412" t="s">
        <v>36</v>
      </c>
      <c r="AQ127" s="9412" t="s">
        <v>37</v>
      </c>
      <c r="AR127" s="9412" t="s">
        <v>1045</v>
      </c>
      <c r="AS127" s="9413" t="s">
        <v>33</v>
      </c>
    </row>
    <row r="128" spans="1:96" s="110" customFormat="1" ht="15" customHeight="1" x14ac:dyDescent="0.25">
      <c r="A128" s="8461"/>
      <c r="B128" s="8461"/>
      <c r="C128" s="8366"/>
      <c r="D128" s="9289"/>
      <c r="E128" s="9290"/>
      <c r="F128" s="9262" t="s">
        <v>348</v>
      </c>
      <c r="G128" s="9268"/>
      <c r="H128" s="9262" t="s">
        <v>331</v>
      </c>
      <c r="I128" s="9268"/>
      <c r="J128" s="9262" t="s">
        <v>94</v>
      </c>
      <c r="K128" s="9268"/>
      <c r="L128" s="9262" t="s">
        <v>44</v>
      </c>
      <c r="M128" s="9263"/>
      <c r="N128" s="9262" t="s">
        <v>45</v>
      </c>
      <c r="O128" s="9268"/>
      <c r="P128" s="9253" t="s">
        <v>46</v>
      </c>
      <c r="Q128" s="9254"/>
      <c r="R128" s="9253" t="s">
        <v>47</v>
      </c>
      <c r="S128" s="9254"/>
      <c r="T128" s="9253" t="s">
        <v>48</v>
      </c>
      <c r="U128" s="9254"/>
      <c r="V128" s="9253" t="s">
        <v>49</v>
      </c>
      <c r="W128" s="9254"/>
      <c r="X128" s="9253" t="s">
        <v>50</v>
      </c>
      <c r="Y128" s="9254"/>
      <c r="Z128" s="9253" t="s">
        <v>51</v>
      </c>
      <c r="AA128" s="9254"/>
      <c r="AB128" s="9253" t="s">
        <v>52</v>
      </c>
      <c r="AC128" s="9254"/>
      <c r="AD128" s="9253" t="s">
        <v>53</v>
      </c>
      <c r="AE128" s="9254"/>
      <c r="AF128" s="9253" t="s">
        <v>54</v>
      </c>
      <c r="AG128" s="9254"/>
      <c r="AH128" s="9253" t="s">
        <v>55</v>
      </c>
      <c r="AI128" s="9254"/>
      <c r="AJ128" s="9253" t="s">
        <v>56</v>
      </c>
      <c r="AK128" s="9254"/>
      <c r="AL128" s="9253" t="s">
        <v>57</v>
      </c>
      <c r="AM128" s="9267"/>
      <c r="AN128" s="9411"/>
      <c r="AO128" s="9321"/>
      <c r="AP128" s="7147"/>
      <c r="AQ128" s="7147"/>
      <c r="AR128" s="7147"/>
      <c r="AS128" s="8483"/>
    </row>
    <row r="129" spans="1:95" s="110" customFormat="1" ht="52.5" customHeight="1" x14ac:dyDescent="0.25">
      <c r="A129" s="8462"/>
      <c r="B129" s="8462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411"/>
      <c r="AO129" s="9321"/>
      <c r="AP129" s="7148"/>
      <c r="AQ129" s="7148"/>
      <c r="AR129" s="7148"/>
      <c r="AS129" s="7244"/>
    </row>
    <row r="130" spans="1:95" s="110" customFormat="1" ht="15" customHeight="1" x14ac:dyDescent="0.25">
      <c r="A130" s="9375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868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868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868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868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868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868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868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868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868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9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868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868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868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868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868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868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868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868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868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868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9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29" t="s">
        <v>26</v>
      </c>
      <c r="B153" s="9229" t="s">
        <v>27</v>
      </c>
      <c r="C153" s="8484" t="s">
        <v>77</v>
      </c>
      <c r="D153" s="9287"/>
      <c r="E153" s="9288"/>
      <c r="F153" s="9262" t="s">
        <v>101</v>
      </c>
      <c r="G153" s="9263"/>
      <c r="H153" s="9263"/>
      <c r="I153" s="9263"/>
      <c r="J153" s="9263"/>
      <c r="K153" s="9263"/>
      <c r="L153" s="9263"/>
      <c r="M153" s="9263"/>
      <c r="N153" s="9263"/>
      <c r="O153" s="9263"/>
      <c r="P153" s="9263"/>
      <c r="Q153" s="9263"/>
      <c r="R153" s="9263"/>
      <c r="S153" s="9263"/>
      <c r="T153" s="9263"/>
      <c r="U153" s="9263"/>
      <c r="V153" s="9263"/>
      <c r="W153" s="9263"/>
      <c r="X153" s="9263"/>
      <c r="Y153" s="9263"/>
      <c r="Z153" s="9263"/>
      <c r="AA153" s="9263"/>
      <c r="AB153" s="9263"/>
      <c r="AC153" s="9263"/>
      <c r="AD153" s="9263"/>
      <c r="AE153" s="9263"/>
      <c r="AF153" s="9263"/>
      <c r="AG153" s="9265"/>
      <c r="AH153" s="9376" t="s">
        <v>36</v>
      </c>
      <c r="AI153" s="9288" t="s">
        <v>37</v>
      </c>
    </row>
    <row r="154" spans="1:95" ht="15" customHeight="1" x14ac:dyDescent="0.25">
      <c r="A154" s="8461"/>
      <c r="B154" s="8461"/>
      <c r="C154" s="8366"/>
      <c r="D154" s="9289"/>
      <c r="E154" s="9290"/>
      <c r="F154" s="9262" t="s">
        <v>44</v>
      </c>
      <c r="G154" s="9268"/>
      <c r="H154" s="9262" t="s">
        <v>45</v>
      </c>
      <c r="I154" s="9268"/>
      <c r="J154" s="9253" t="s">
        <v>46</v>
      </c>
      <c r="K154" s="9254"/>
      <c r="L154" s="9253" t="s">
        <v>47</v>
      </c>
      <c r="M154" s="9254"/>
      <c r="N154" s="9253" t="s">
        <v>48</v>
      </c>
      <c r="O154" s="9254"/>
      <c r="P154" s="9253" t="s">
        <v>49</v>
      </c>
      <c r="Q154" s="9254"/>
      <c r="R154" s="9253" t="s">
        <v>50</v>
      </c>
      <c r="S154" s="9254"/>
      <c r="T154" s="9253" t="s">
        <v>51</v>
      </c>
      <c r="U154" s="9254"/>
      <c r="V154" s="9253" t="s">
        <v>52</v>
      </c>
      <c r="W154" s="9254"/>
      <c r="X154" s="9253" t="s">
        <v>53</v>
      </c>
      <c r="Y154" s="9254"/>
      <c r="Z154" s="9253" t="s">
        <v>54</v>
      </c>
      <c r="AA154" s="9254"/>
      <c r="AB154" s="9253" t="s">
        <v>55</v>
      </c>
      <c r="AC154" s="9254"/>
      <c r="AD154" s="9253" t="s">
        <v>56</v>
      </c>
      <c r="AE154" s="9254"/>
      <c r="AF154" s="9253" t="s">
        <v>57</v>
      </c>
      <c r="AG154" s="9267"/>
      <c r="AH154" s="7180"/>
      <c r="AI154" s="7158"/>
    </row>
    <row r="155" spans="1:95" ht="15" customHeight="1" x14ac:dyDescent="0.25">
      <c r="A155" s="8462"/>
      <c r="B155" s="8462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179"/>
      <c r="AI155" s="9290"/>
    </row>
    <row r="156" spans="1:95" ht="15" customHeight="1" x14ac:dyDescent="0.25">
      <c r="A156" s="9375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868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868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9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75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868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868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9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29" t="s">
        <v>1634</v>
      </c>
      <c r="B165" s="8484" t="s">
        <v>77</v>
      </c>
      <c r="C165" s="9287"/>
      <c r="D165" s="9288"/>
      <c r="E165" s="9262" t="s">
        <v>101</v>
      </c>
      <c r="F165" s="9263"/>
      <c r="G165" s="9263"/>
      <c r="H165" s="9263"/>
      <c r="I165" s="9263"/>
      <c r="J165" s="9263"/>
      <c r="K165" s="9263"/>
      <c r="L165" s="9263"/>
      <c r="M165" s="9263"/>
      <c r="N165" s="9263"/>
      <c r="O165" s="9263"/>
      <c r="P165" s="9263"/>
      <c r="Q165" s="9263"/>
      <c r="R165" s="9263"/>
      <c r="S165" s="9263"/>
      <c r="T165" s="9263"/>
      <c r="U165" s="9263"/>
      <c r="V165" s="9263"/>
      <c r="W165" s="9263"/>
      <c r="X165" s="9263"/>
      <c r="Y165" s="9263"/>
      <c r="Z165" s="9263"/>
      <c r="AA165" s="9263"/>
      <c r="AB165" s="9263"/>
      <c r="AC165" s="9263"/>
      <c r="AD165" s="9263"/>
      <c r="AE165" s="9263"/>
      <c r="AF165" s="9399"/>
      <c r="AG165" s="9288" t="s">
        <v>2227</v>
      </c>
      <c r="AH165" s="9410" t="s">
        <v>36</v>
      </c>
      <c r="AI165" s="9288" t="s">
        <v>37</v>
      </c>
    </row>
    <row r="166" spans="1:91" s="110" customFormat="1" ht="15" customHeight="1" x14ac:dyDescent="0.25">
      <c r="A166" s="8461"/>
      <c r="B166" s="8366"/>
      <c r="C166" s="9289"/>
      <c r="D166" s="9290"/>
      <c r="E166" s="9262" t="s">
        <v>44</v>
      </c>
      <c r="F166" s="9268"/>
      <c r="G166" s="9262" t="s">
        <v>45</v>
      </c>
      <c r="H166" s="9268"/>
      <c r="I166" s="9253" t="s">
        <v>46</v>
      </c>
      <c r="J166" s="9254"/>
      <c r="K166" s="9253" t="s">
        <v>47</v>
      </c>
      <c r="L166" s="9254"/>
      <c r="M166" s="9253" t="s">
        <v>48</v>
      </c>
      <c r="N166" s="9254"/>
      <c r="O166" s="9253" t="s">
        <v>49</v>
      </c>
      <c r="P166" s="9254"/>
      <c r="Q166" s="9253" t="s">
        <v>50</v>
      </c>
      <c r="R166" s="9254"/>
      <c r="S166" s="9253" t="s">
        <v>51</v>
      </c>
      <c r="T166" s="9254"/>
      <c r="U166" s="9253" t="s">
        <v>52</v>
      </c>
      <c r="V166" s="9254"/>
      <c r="W166" s="9253" t="s">
        <v>53</v>
      </c>
      <c r="X166" s="9254"/>
      <c r="Y166" s="9253" t="s">
        <v>54</v>
      </c>
      <c r="Z166" s="9254"/>
      <c r="AA166" s="9253" t="s">
        <v>55</v>
      </c>
      <c r="AB166" s="9254"/>
      <c r="AC166" s="9253" t="s">
        <v>56</v>
      </c>
      <c r="AD166" s="9254"/>
      <c r="AE166" s="9253" t="s">
        <v>57</v>
      </c>
      <c r="AF166" s="9392"/>
      <c r="AG166" s="7158"/>
      <c r="AH166" s="8464"/>
      <c r="AI166" s="7158"/>
    </row>
    <row r="167" spans="1:91" s="110" customFormat="1" ht="15" customHeight="1" x14ac:dyDescent="0.25">
      <c r="A167" s="8462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90"/>
      <c r="AH167" s="7227"/>
      <c r="AI167" s="9290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149" t="s">
        <v>2408</v>
      </c>
      <c r="B173" s="9149" t="s">
        <v>4153</v>
      </c>
      <c r="C173" s="9340" t="s">
        <v>4169</v>
      </c>
      <c r="D173" s="9400"/>
      <c r="E173" s="9149" t="s">
        <v>4170</v>
      </c>
      <c r="F173" s="9340" t="s">
        <v>29</v>
      </c>
      <c r="G173" s="9400"/>
      <c r="H173" s="9400"/>
      <c r="I173" s="9400"/>
      <c r="J173" s="9400"/>
      <c r="K173" s="9400"/>
      <c r="L173" s="9400"/>
      <c r="M173" s="9400"/>
      <c r="N173" s="9400"/>
      <c r="O173" s="9400"/>
      <c r="P173" s="9400"/>
      <c r="Q173" s="9400"/>
      <c r="R173" s="9400"/>
      <c r="S173" s="9400"/>
      <c r="T173" s="9401"/>
    </row>
    <row r="174" spans="1:91" s="110" customFormat="1" ht="21" x14ac:dyDescent="0.25">
      <c r="A174" s="8602"/>
      <c r="B174" s="8602"/>
      <c r="C174" s="4650" t="s">
        <v>4154</v>
      </c>
      <c r="D174" s="4909" t="s">
        <v>4171</v>
      </c>
      <c r="E174" s="8602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29" t="s">
        <v>4179</v>
      </c>
      <c r="B180" s="9362" t="s">
        <v>4180</v>
      </c>
      <c r="C180" s="9363"/>
      <c r="D180" s="9321"/>
      <c r="E180" s="9362" t="s">
        <v>4181</v>
      </c>
      <c r="F180" s="9363"/>
      <c r="G180" s="9321"/>
    </row>
    <row r="181" spans="1:20" s="110" customFormat="1" ht="15" customHeight="1" x14ac:dyDescent="0.25">
      <c r="A181" s="8462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2" t="s">
        <v>220</v>
      </c>
      <c r="B185" s="9404" t="s">
        <v>4153</v>
      </c>
      <c r="C185" s="9406" t="s">
        <v>4185</v>
      </c>
      <c r="D185" s="8476"/>
      <c r="E185" s="9407"/>
      <c r="F185" s="9149" t="s">
        <v>4170</v>
      </c>
      <c r="G185" s="9408" t="s">
        <v>29</v>
      </c>
      <c r="H185" s="9409"/>
      <c r="I185" s="9409"/>
      <c r="J185" s="9409"/>
      <c r="K185" s="9409"/>
      <c r="L185" s="9402"/>
    </row>
    <row r="186" spans="1:20" ht="21" x14ac:dyDescent="0.25">
      <c r="A186" s="9403"/>
      <c r="B186" s="9405"/>
      <c r="C186" s="4921" t="s">
        <v>4186</v>
      </c>
      <c r="D186" s="4922" t="s">
        <v>4155</v>
      </c>
      <c r="E186" s="4923" t="s">
        <v>4187</v>
      </c>
      <c r="F186" s="8602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73" t="s">
        <v>4196</v>
      </c>
      <c r="B190" s="9373"/>
      <c r="C190" s="9373"/>
    </row>
    <row r="191" spans="1:20" ht="15" customHeight="1" x14ac:dyDescent="0.25">
      <c r="A191" s="9284" t="s">
        <v>4197</v>
      </c>
      <c r="B191" s="9272"/>
      <c r="C191" s="7378" t="s">
        <v>4198</v>
      </c>
      <c r="D191" s="9396" t="s">
        <v>4199</v>
      </c>
      <c r="E191" s="9397"/>
      <c r="F191" s="9397"/>
      <c r="G191" s="9397"/>
      <c r="H191" s="9397"/>
      <c r="I191" s="9397"/>
      <c r="J191" s="9398"/>
      <c r="K191" s="9263" t="s">
        <v>4200</v>
      </c>
      <c r="L191" s="9263"/>
      <c r="M191" s="9263"/>
      <c r="N191" s="9268"/>
    </row>
    <row r="192" spans="1:20" ht="21" x14ac:dyDescent="0.25">
      <c r="A192" s="8313"/>
      <c r="B192" s="9273"/>
      <c r="C192" s="737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75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868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868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9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369" t="s">
        <v>220</v>
      </c>
      <c r="B198" s="9369" t="s">
        <v>4215</v>
      </c>
      <c r="C198" s="9370" t="s">
        <v>4216</v>
      </c>
      <c r="D198" s="9356" t="s">
        <v>4200</v>
      </c>
      <c r="E198" s="9372"/>
      <c r="F198" s="9356" t="s">
        <v>4217</v>
      </c>
      <c r="G198" s="9357"/>
      <c r="H198" s="9357"/>
      <c r="I198" s="9357"/>
      <c r="J198" s="9357"/>
      <c r="K198" s="9357"/>
      <c r="L198" s="9357"/>
      <c r="M198" s="9357"/>
      <c r="N198" s="9357"/>
      <c r="O198" s="9357"/>
      <c r="P198" s="9357"/>
      <c r="Q198" s="9357"/>
      <c r="R198" s="9357"/>
      <c r="S198" s="9358"/>
      <c r="T198" s="9359" t="s">
        <v>460</v>
      </c>
      <c r="U198" s="9360" t="s">
        <v>67</v>
      </c>
    </row>
    <row r="199" spans="1:91" s="110" customFormat="1" ht="21" x14ac:dyDescent="0.25">
      <c r="A199" s="9369"/>
      <c r="B199" s="9369"/>
      <c r="C199" s="9371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53"/>
      <c r="U199" s="9339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374" t="s">
        <v>4222</v>
      </c>
      <c r="B203" s="9374"/>
      <c r="C203" s="9374"/>
      <c r="D203" s="9374"/>
      <c r="E203" s="9374"/>
      <c r="F203" s="9374"/>
      <c r="G203" s="9374"/>
      <c r="H203" s="9374"/>
      <c r="I203" s="9374"/>
      <c r="J203" s="9374"/>
      <c r="CK203" s="110"/>
      <c r="CL203" s="110"/>
      <c r="CM203" s="110"/>
    </row>
    <row r="204" spans="1:91" ht="15" customHeight="1" x14ac:dyDescent="0.25">
      <c r="A204" s="9361" t="s">
        <v>3317</v>
      </c>
      <c r="B204" s="9361" t="s">
        <v>4223</v>
      </c>
      <c r="C204" s="9362" t="s">
        <v>4200</v>
      </c>
      <c r="D204" s="9321"/>
      <c r="E204" s="9363" t="s">
        <v>4217</v>
      </c>
      <c r="F204" s="9363"/>
      <c r="G204" s="9363"/>
      <c r="H204" s="9363"/>
      <c r="I204" s="9363"/>
      <c r="J204" s="9364"/>
      <c r="K204" s="9365" t="s">
        <v>460</v>
      </c>
      <c r="L204" s="9367" t="s">
        <v>67</v>
      </c>
      <c r="CK204" s="110"/>
      <c r="CL204" s="110"/>
      <c r="CM204" s="110"/>
    </row>
    <row r="205" spans="1:91" ht="21" x14ac:dyDescent="0.25">
      <c r="A205" s="9361"/>
      <c r="B205" s="9361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366"/>
      <c r="L205" s="9368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374" t="s">
        <v>4226</v>
      </c>
      <c r="B208" s="9374"/>
      <c r="C208" s="9374"/>
      <c r="D208" s="9374"/>
      <c r="E208" s="9374"/>
      <c r="F208" s="9374"/>
      <c r="G208" s="9374"/>
    </row>
    <row r="209" spans="1:7" ht="15" customHeight="1" x14ac:dyDescent="0.25">
      <c r="A209" s="9355" t="s">
        <v>3209</v>
      </c>
      <c r="B209" s="9355" t="s">
        <v>4153</v>
      </c>
      <c r="C209" s="9253" t="s">
        <v>4217</v>
      </c>
      <c r="D209" s="9258"/>
      <c r="E209" s="9258"/>
      <c r="F209" s="9258"/>
      <c r="G209" s="9254"/>
    </row>
    <row r="210" spans="1:7" ht="15" customHeight="1" x14ac:dyDescent="0.25">
      <c r="A210" s="9062"/>
      <c r="B210" s="9062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73" t="s">
        <v>4228</v>
      </c>
      <c r="B212" s="9373"/>
      <c r="C212" s="9373"/>
      <c r="D212" s="9373"/>
    </row>
    <row r="213" spans="1:7" x14ac:dyDescent="0.25">
      <c r="A213" s="9229" t="s">
        <v>4229</v>
      </c>
      <c r="B213" s="9253" t="s">
        <v>3650</v>
      </c>
      <c r="C213" s="9258"/>
      <c r="D213" s="9254"/>
    </row>
    <row r="214" spans="1:7" x14ac:dyDescent="0.25">
      <c r="A214" s="8461"/>
      <c r="B214" s="4447" t="s">
        <v>3653</v>
      </c>
      <c r="C214" s="9262" t="s">
        <v>1636</v>
      </c>
      <c r="D214" s="9268"/>
    </row>
    <row r="215" spans="1:7" x14ac:dyDescent="0.25">
      <c r="A215" s="8462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83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 ()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 ()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119" t="s">
        <v>4230</v>
      </c>
      <c r="B6" s="7119"/>
      <c r="C6" s="7119"/>
      <c r="D6" s="7119"/>
      <c r="E6" s="7119"/>
      <c r="F6" s="7119"/>
      <c r="G6" s="7119"/>
      <c r="H6" s="7119"/>
      <c r="I6" s="7119"/>
      <c r="J6" s="7119"/>
      <c r="K6" s="7119"/>
      <c r="L6" s="7119"/>
      <c r="M6" s="7119"/>
      <c r="N6" s="7119"/>
      <c r="O6" s="7119"/>
      <c r="P6" s="7119"/>
      <c r="Q6" s="7119"/>
      <c r="R6" s="7119"/>
      <c r="S6" s="7119"/>
      <c r="T6" s="7119"/>
      <c r="U6" s="7119"/>
      <c r="V6" s="7119"/>
      <c r="W6" s="7119"/>
      <c r="X6" s="7119"/>
      <c r="Y6" s="7119"/>
      <c r="Z6" s="7119"/>
      <c r="AA6" s="7119"/>
      <c r="AB6" s="7119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3" t="s">
        <v>4231</v>
      </c>
      <c r="B8" s="9463"/>
      <c r="C8" s="946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4" t="s">
        <v>4232</v>
      </c>
      <c r="B9" s="9465"/>
      <c r="C9" s="9466"/>
      <c r="D9" s="8064" t="s">
        <v>77</v>
      </c>
      <c r="E9" s="8065"/>
      <c r="F9" s="8057"/>
      <c r="G9" s="9445" t="s">
        <v>29</v>
      </c>
      <c r="H9" s="9446"/>
      <c r="I9" s="9446"/>
      <c r="J9" s="9446"/>
      <c r="K9" s="9446"/>
      <c r="L9" s="9446"/>
      <c r="M9" s="9446"/>
      <c r="N9" s="9446"/>
      <c r="O9" s="9446"/>
      <c r="P9" s="9446"/>
      <c r="Q9" s="9446"/>
      <c r="R9" s="9446"/>
      <c r="S9" s="9446"/>
      <c r="T9" s="9446"/>
      <c r="U9" s="9446"/>
      <c r="V9" s="9446"/>
      <c r="W9" s="9446"/>
      <c r="X9" s="9446"/>
      <c r="Y9" s="9446"/>
      <c r="Z9" s="9446"/>
      <c r="AA9" s="9446"/>
      <c r="AB9" s="9446"/>
      <c r="AC9" s="9446"/>
      <c r="AD9" s="9446"/>
      <c r="AE9" s="9446"/>
      <c r="AF9" s="9446"/>
      <c r="AG9" s="9446"/>
      <c r="AH9" s="9446"/>
      <c r="AI9" s="9446"/>
      <c r="AJ9" s="9446"/>
      <c r="AK9" s="9446"/>
      <c r="AL9" s="9446"/>
      <c r="AM9" s="9446"/>
      <c r="AN9" s="9470"/>
      <c r="AO9" s="7790" t="s">
        <v>327</v>
      </c>
      <c r="AP9" s="7793" t="s">
        <v>37</v>
      </c>
      <c r="AQ9" s="9075" t="s">
        <v>34</v>
      </c>
      <c r="AR9" s="8403" t="s">
        <v>35</v>
      </c>
      <c r="CA9" s="27"/>
      <c r="CB9" s="27"/>
      <c r="CC9" s="27"/>
      <c r="CD9" s="208"/>
      <c r="CE9" s="208"/>
      <c r="CJ9" s="27"/>
      <c r="CK9" s="7791"/>
      <c r="CL9" s="9462"/>
      <c r="CM9" s="9462"/>
    </row>
    <row r="10" spans="1:91" ht="15" customHeight="1" x14ac:dyDescent="0.25">
      <c r="A10" s="9467"/>
      <c r="B10" s="9468"/>
      <c r="C10" s="9469"/>
      <c r="D10" s="8060"/>
      <c r="E10" s="8066"/>
      <c r="F10" s="8061"/>
      <c r="G10" s="9458" t="s">
        <v>1374</v>
      </c>
      <c r="H10" s="9459"/>
      <c r="I10" s="9460" t="s">
        <v>1375</v>
      </c>
      <c r="J10" s="9459"/>
      <c r="K10" s="9460" t="s">
        <v>4233</v>
      </c>
      <c r="L10" s="9459"/>
      <c r="M10" s="9460" t="s">
        <v>44</v>
      </c>
      <c r="N10" s="9459"/>
      <c r="O10" s="9460" t="s">
        <v>45</v>
      </c>
      <c r="P10" s="9459"/>
      <c r="Q10" s="9460" t="s">
        <v>987</v>
      </c>
      <c r="R10" s="9459"/>
      <c r="S10" s="9460" t="s">
        <v>640</v>
      </c>
      <c r="T10" s="9459"/>
      <c r="U10" s="9460" t="s">
        <v>48</v>
      </c>
      <c r="V10" s="9459"/>
      <c r="W10" s="9460" t="s">
        <v>49</v>
      </c>
      <c r="X10" s="9459"/>
      <c r="Y10" s="9460" t="s">
        <v>988</v>
      </c>
      <c r="Z10" s="9459"/>
      <c r="AA10" s="9460" t="s">
        <v>51</v>
      </c>
      <c r="AB10" s="9459"/>
      <c r="AC10" s="9460" t="s">
        <v>52</v>
      </c>
      <c r="AD10" s="9459"/>
      <c r="AE10" s="9460" t="s">
        <v>53</v>
      </c>
      <c r="AF10" s="9459"/>
      <c r="AG10" s="9460" t="s">
        <v>54</v>
      </c>
      <c r="AH10" s="9459"/>
      <c r="AI10" s="9460" t="s">
        <v>55</v>
      </c>
      <c r="AJ10" s="9459"/>
      <c r="AK10" s="9460" t="s">
        <v>56</v>
      </c>
      <c r="AL10" s="9459"/>
      <c r="AM10" s="9471" t="s">
        <v>1452</v>
      </c>
      <c r="AN10" s="9470"/>
      <c r="AO10" s="7791"/>
      <c r="AP10" s="7794"/>
      <c r="AQ10" s="7791"/>
      <c r="AR10" s="7794"/>
      <c r="CA10" s="27"/>
      <c r="CB10" s="27"/>
      <c r="CC10" s="27"/>
      <c r="CD10" s="208"/>
      <c r="CE10" s="208"/>
      <c r="CJ10" s="27"/>
      <c r="CK10" s="7791"/>
      <c r="CL10" s="9462"/>
      <c r="CM10" s="9462"/>
    </row>
    <row r="11" spans="1:91" ht="45.75" customHeight="1" x14ac:dyDescent="0.25">
      <c r="A11" s="9467"/>
      <c r="B11" s="9468"/>
      <c r="C11" s="9469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845"/>
      <c r="AP11" s="7795" t="s">
        <v>59</v>
      </c>
      <c r="AQ11" s="7845"/>
      <c r="AR11" s="7795"/>
      <c r="CA11" s="27"/>
      <c r="CB11" s="27"/>
      <c r="CC11" s="27"/>
      <c r="CD11" s="208"/>
      <c r="CE11" s="208"/>
      <c r="CJ11" s="27"/>
      <c r="CK11" s="7791"/>
      <c r="CL11" s="9462"/>
      <c r="CM11" s="9462"/>
    </row>
    <row r="12" spans="1:91" ht="15" customHeight="1" x14ac:dyDescent="0.25">
      <c r="A12" s="9472" t="s">
        <v>4234</v>
      </c>
      <c r="B12" s="9475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73"/>
      <c r="B13" s="9476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73"/>
      <c r="B14" s="9475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73"/>
      <c r="B15" s="9477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73"/>
      <c r="B16" s="9477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73"/>
      <c r="B17" s="9477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73"/>
      <c r="B18" s="9477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73"/>
      <c r="B19" s="9477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73"/>
      <c r="B20" s="9477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73"/>
      <c r="B21" s="9477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73"/>
      <c r="B22" s="9477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74"/>
      <c r="B23" s="9476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8" t="s">
        <v>782</v>
      </c>
      <c r="B24" s="9448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64"/>
      <c r="B25" s="8564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64"/>
      <c r="B26" s="8564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64"/>
      <c r="B27" s="8564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64"/>
      <c r="B28" s="8564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64"/>
      <c r="B29" s="8565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64"/>
      <c r="B30" s="9448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64"/>
      <c r="B31" s="8564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64"/>
      <c r="B32" s="8564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64"/>
      <c r="B33" s="8564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65"/>
      <c r="B34" s="8565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44" t="s">
        <v>1404</v>
      </c>
      <c r="B36" s="9451" t="s">
        <v>1108</v>
      </c>
      <c r="C36" s="8064" t="s">
        <v>77</v>
      </c>
      <c r="D36" s="7774"/>
      <c r="E36" s="9109"/>
      <c r="F36" s="9445" t="s">
        <v>101</v>
      </c>
      <c r="G36" s="9446"/>
      <c r="H36" s="9446"/>
      <c r="I36" s="9446"/>
      <c r="J36" s="9446"/>
      <c r="K36" s="9446"/>
      <c r="L36" s="9446"/>
      <c r="M36" s="9446"/>
      <c r="N36" s="9446"/>
      <c r="O36" s="9446"/>
      <c r="P36" s="9446"/>
      <c r="Q36" s="9446"/>
      <c r="R36" s="9446"/>
      <c r="S36" s="9446"/>
      <c r="T36" s="9446"/>
      <c r="U36" s="9446"/>
      <c r="V36" s="9446"/>
      <c r="W36" s="9446"/>
      <c r="X36" s="9446"/>
      <c r="Y36" s="9446"/>
      <c r="Z36" s="9446"/>
      <c r="AA36" s="9446"/>
      <c r="AB36" s="9446"/>
      <c r="AC36" s="9446"/>
      <c r="AD36" s="9446"/>
      <c r="AE36" s="9446"/>
      <c r="AF36" s="9446"/>
      <c r="AG36" s="9446"/>
      <c r="AH36" s="9446"/>
      <c r="AI36" s="9447"/>
      <c r="AJ36" s="9409" t="s">
        <v>4256</v>
      </c>
      <c r="AK36" s="9409"/>
      <c r="AL36" s="9409"/>
      <c r="AM36" s="9409"/>
      <c r="AN36" s="9409"/>
      <c r="AO36" s="9409"/>
      <c r="AP36" s="9409"/>
      <c r="AQ36" s="9409"/>
      <c r="AR36" s="9409"/>
      <c r="AS36" s="9402"/>
      <c r="AT36" s="9454" t="s">
        <v>4257</v>
      </c>
      <c r="AU36" s="9455"/>
      <c r="AV36" s="9361" t="s">
        <v>4258</v>
      </c>
      <c r="AW36" s="9361"/>
    </row>
    <row r="37" spans="1:93" ht="15" customHeight="1" x14ac:dyDescent="0.25">
      <c r="A37" s="9444"/>
      <c r="B37" s="8153"/>
      <c r="C37" s="8062"/>
      <c r="D37" s="9453"/>
      <c r="E37" s="9110"/>
      <c r="F37" s="9458" t="s">
        <v>1374</v>
      </c>
      <c r="G37" s="9459"/>
      <c r="H37" s="9460" t="s">
        <v>1375</v>
      </c>
      <c r="I37" s="9459"/>
      <c r="J37" s="9460" t="s">
        <v>94</v>
      </c>
      <c r="K37" s="9459"/>
      <c r="L37" s="9460" t="s">
        <v>4259</v>
      </c>
      <c r="M37" s="9459"/>
      <c r="N37" s="9460" t="s">
        <v>4260</v>
      </c>
      <c r="O37" s="9459"/>
      <c r="P37" s="9460" t="s">
        <v>987</v>
      </c>
      <c r="Q37" s="9459"/>
      <c r="R37" s="9460" t="s">
        <v>640</v>
      </c>
      <c r="S37" s="9459"/>
      <c r="T37" s="9460" t="s">
        <v>48</v>
      </c>
      <c r="U37" s="9459"/>
      <c r="V37" s="9460" t="s">
        <v>4261</v>
      </c>
      <c r="W37" s="9459"/>
      <c r="X37" s="9460" t="s">
        <v>988</v>
      </c>
      <c r="Y37" s="9459"/>
      <c r="Z37" s="9460" t="s">
        <v>51</v>
      </c>
      <c r="AA37" s="9459"/>
      <c r="AB37" s="9460" t="s">
        <v>52</v>
      </c>
      <c r="AC37" s="9459"/>
      <c r="AD37" s="9460" t="s">
        <v>53</v>
      </c>
      <c r="AE37" s="9459"/>
      <c r="AF37" s="9460" t="s">
        <v>54</v>
      </c>
      <c r="AG37" s="9459"/>
      <c r="AH37" s="9460" t="s">
        <v>4262</v>
      </c>
      <c r="AI37" s="9461"/>
      <c r="AJ37" s="9246"/>
      <c r="AK37" s="9246"/>
      <c r="AL37" s="9246"/>
      <c r="AM37" s="9246"/>
      <c r="AN37" s="9246"/>
      <c r="AO37" s="9246"/>
      <c r="AP37" s="9246"/>
      <c r="AQ37" s="9246"/>
      <c r="AR37" s="9246"/>
      <c r="AS37" s="9403"/>
      <c r="AT37" s="9456"/>
      <c r="AU37" s="9457"/>
      <c r="AV37" s="9361"/>
      <c r="AW37" s="9361"/>
      <c r="CC37" s="917"/>
    </row>
    <row r="38" spans="1:93" ht="33.75" customHeight="1" x14ac:dyDescent="0.25">
      <c r="A38" s="9444"/>
      <c r="B38" s="945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43"/>
      <c r="CA38" s="9443"/>
      <c r="CB38" s="918"/>
      <c r="CC38" s="918"/>
      <c r="CD38" s="918"/>
    </row>
    <row r="39" spans="1:93" ht="15" customHeight="1" x14ac:dyDescent="0.25">
      <c r="A39" s="9444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44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44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44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44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8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64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64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65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44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8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44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44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361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361"/>
      <c r="B54" s="4975" t="s">
        <v>4284</v>
      </c>
      <c r="C54" s="4976"/>
      <c r="D54" s="4977"/>
      <c r="J54" s="132"/>
    </row>
    <row r="55" spans="1:93" ht="15" customHeight="1" x14ac:dyDescent="0.25">
      <c r="A55" s="9361"/>
      <c r="B55" s="4978" t="s">
        <v>4285</v>
      </c>
      <c r="C55" s="4979"/>
      <c r="D55" s="4980"/>
      <c r="J55" s="132"/>
    </row>
    <row r="56" spans="1:93" ht="15" customHeight="1" x14ac:dyDescent="0.25">
      <c r="A56" s="9361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9" t="s">
        <v>4287</v>
      </c>
      <c r="B58" s="9444" t="s">
        <v>4288</v>
      </c>
      <c r="C58" s="9444"/>
      <c r="D58" s="9444"/>
      <c r="E58" s="9482" t="s">
        <v>4289</v>
      </c>
      <c r="F58" s="9401"/>
    </row>
    <row r="59" spans="1:93" s="134" customFormat="1" ht="27" customHeight="1" x14ac:dyDescent="0.25">
      <c r="A59" s="9450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08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77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08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77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08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77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08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77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9" t="s">
        <v>4299</v>
      </c>
      <c r="B69" s="9479" t="s">
        <v>4300</v>
      </c>
      <c r="C69" s="9480"/>
      <c r="D69" s="9480"/>
      <c r="E69" s="9480"/>
      <c r="F69" s="9480"/>
      <c r="G69" s="9481"/>
      <c r="H69" s="9482" t="s">
        <v>1063</v>
      </c>
      <c r="I69" s="9400"/>
      <c r="J69" s="9400"/>
      <c r="K69" s="9401"/>
      <c r="L69" s="208"/>
      <c r="M69" s="208"/>
    </row>
    <row r="70" spans="1:57" s="134" customFormat="1" ht="26.25" customHeight="1" x14ac:dyDescent="0.25">
      <c r="A70" s="9478"/>
      <c r="B70" s="9449" t="s">
        <v>4301</v>
      </c>
      <c r="C70" s="9483"/>
      <c r="D70" s="9484" t="s">
        <v>4302</v>
      </c>
      <c r="E70" s="9485"/>
      <c r="F70" s="9484" t="s">
        <v>4303</v>
      </c>
      <c r="G70" s="9485"/>
      <c r="H70" s="9486" t="s">
        <v>58</v>
      </c>
      <c r="I70" s="9487"/>
      <c r="J70" s="9486" t="s">
        <v>59</v>
      </c>
      <c r="K70" s="9487"/>
      <c r="L70" s="17"/>
      <c r="M70" s="17"/>
    </row>
    <row r="71" spans="1:57" s="134" customFormat="1" ht="24.75" customHeight="1" x14ac:dyDescent="0.25">
      <c r="A71" s="9450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 ()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 ()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488" t="s">
        <v>4308</v>
      </c>
      <c r="B6" s="9488"/>
      <c r="C6" s="9488"/>
      <c r="D6" s="9488"/>
      <c r="E6" s="9488"/>
      <c r="F6" s="9488"/>
      <c r="G6" s="9488"/>
      <c r="H6" s="9488"/>
      <c r="I6" s="9488"/>
      <c r="J6" s="9488"/>
      <c r="K6" s="9488"/>
      <c r="L6" s="9488"/>
      <c r="M6" s="9488"/>
      <c r="N6" s="9488"/>
      <c r="O6" s="9488"/>
      <c r="P6" s="9488"/>
      <c r="Q6" s="9488"/>
      <c r="R6" s="9488"/>
      <c r="S6" s="9488"/>
      <c r="T6" s="9488"/>
      <c r="U6" s="9488"/>
      <c r="V6" s="9488"/>
      <c r="W6" s="9488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489" t="s">
        <v>220</v>
      </c>
      <c r="B10" s="9489" t="s">
        <v>27</v>
      </c>
      <c r="C10" s="9490" t="s">
        <v>459</v>
      </c>
      <c r="D10" s="9490"/>
      <c r="E10" s="9490"/>
      <c r="F10" s="9491" t="s">
        <v>101</v>
      </c>
      <c r="G10" s="9491"/>
      <c r="H10" s="9491"/>
      <c r="I10" s="9491"/>
      <c r="J10" s="9491"/>
      <c r="K10" s="9491"/>
      <c r="L10" s="9491"/>
      <c r="M10" s="9491"/>
      <c r="N10" s="9491"/>
      <c r="O10" s="9491"/>
      <c r="P10" s="9491"/>
      <c r="Q10" s="9491"/>
      <c r="R10" s="9491"/>
      <c r="S10" s="9491"/>
      <c r="T10" s="9491"/>
      <c r="U10" s="9491"/>
      <c r="V10" s="9491"/>
      <c r="W10" s="9491"/>
      <c r="X10" s="9491"/>
      <c r="Y10" s="9491"/>
      <c r="Z10" s="9491"/>
      <c r="AA10" s="9491"/>
      <c r="AB10" s="9491"/>
      <c r="AC10" s="9491"/>
      <c r="AD10" s="9491"/>
      <c r="AE10" s="9491"/>
      <c r="AF10" s="9491"/>
      <c r="AG10" s="9491"/>
      <c r="AH10" s="9491"/>
      <c r="AI10" s="9491"/>
      <c r="AJ10" s="9491"/>
      <c r="AK10" s="9491"/>
      <c r="AL10" s="9491"/>
      <c r="AM10" s="9492"/>
      <c r="AN10" s="9398" t="s">
        <v>36</v>
      </c>
    </row>
    <row r="11" spans="1:87" s="329" customFormat="1" ht="14.25" customHeight="1" x14ac:dyDescent="0.25">
      <c r="A11" s="9489"/>
      <c r="B11" s="9489"/>
      <c r="C11" s="9490"/>
      <c r="D11" s="9490"/>
      <c r="E11" s="9490"/>
      <c r="F11" s="9493" t="s">
        <v>348</v>
      </c>
      <c r="G11" s="9493"/>
      <c r="H11" s="9493" t="s">
        <v>331</v>
      </c>
      <c r="I11" s="9493"/>
      <c r="J11" s="9493" t="s">
        <v>94</v>
      </c>
      <c r="K11" s="9493"/>
      <c r="L11" s="9493" t="s">
        <v>44</v>
      </c>
      <c r="M11" s="9493"/>
      <c r="N11" s="9493" t="s">
        <v>45</v>
      </c>
      <c r="O11" s="9493"/>
      <c r="P11" s="9493" t="s">
        <v>46</v>
      </c>
      <c r="Q11" s="9493"/>
      <c r="R11" s="9493" t="s">
        <v>47</v>
      </c>
      <c r="S11" s="9493"/>
      <c r="T11" s="9493" t="s">
        <v>48</v>
      </c>
      <c r="U11" s="9493"/>
      <c r="V11" s="9493" t="s">
        <v>49</v>
      </c>
      <c r="W11" s="9493"/>
      <c r="X11" s="9493" t="s">
        <v>50</v>
      </c>
      <c r="Y11" s="9493"/>
      <c r="Z11" s="9493" t="s">
        <v>51</v>
      </c>
      <c r="AA11" s="9493"/>
      <c r="AB11" s="9493" t="s">
        <v>52</v>
      </c>
      <c r="AC11" s="9493"/>
      <c r="AD11" s="9493" t="s">
        <v>53</v>
      </c>
      <c r="AE11" s="9493"/>
      <c r="AF11" s="9493" t="s">
        <v>54</v>
      </c>
      <c r="AG11" s="9493"/>
      <c r="AH11" s="9493" t="s">
        <v>55</v>
      </c>
      <c r="AI11" s="9493"/>
      <c r="AJ11" s="9493" t="s">
        <v>56</v>
      </c>
      <c r="AK11" s="9493"/>
      <c r="AL11" s="9493" t="s">
        <v>57</v>
      </c>
      <c r="AM11" s="9492"/>
      <c r="AN11" s="9398"/>
    </row>
    <row r="12" spans="1:87" s="329" customFormat="1" x14ac:dyDescent="0.25">
      <c r="A12" s="9489"/>
      <c r="B12" s="9489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398"/>
    </row>
    <row r="13" spans="1:87" x14ac:dyDescent="0.25">
      <c r="A13" s="9494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494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494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82" t="s">
        <v>77</v>
      </c>
      <c r="B16" s="9482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495" t="s">
        <v>4315</v>
      </c>
      <c r="B18" s="9448" t="s">
        <v>1405</v>
      </c>
      <c r="C18" s="9460" t="s">
        <v>4316</v>
      </c>
      <c r="D18" s="9496"/>
      <c r="E18" s="9496"/>
      <c r="F18" s="9459"/>
      <c r="G18" s="9497" t="s">
        <v>4317</v>
      </c>
      <c r="H18" s="9497"/>
      <c r="I18" s="9497"/>
      <c r="J18" s="9497"/>
      <c r="K18" s="9497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495"/>
      <c r="B19" s="9448"/>
      <c r="C19" s="9498" t="s">
        <v>4318</v>
      </c>
      <c r="D19" s="9499" t="s">
        <v>4319</v>
      </c>
      <c r="E19" s="9499" t="s">
        <v>4320</v>
      </c>
      <c r="F19" s="9459" t="s">
        <v>4321</v>
      </c>
      <c r="G19" s="9498" t="s">
        <v>4322</v>
      </c>
      <c r="H19" s="9499" t="s">
        <v>4323</v>
      </c>
      <c r="I19" s="9499" t="s">
        <v>4324</v>
      </c>
      <c r="J19" s="9499" t="s">
        <v>4325</v>
      </c>
      <c r="K19" s="945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495"/>
      <c r="B20" s="9448"/>
      <c r="C20" s="9498"/>
      <c r="D20" s="9499"/>
      <c r="E20" s="9499"/>
      <c r="F20" s="9459"/>
      <c r="G20" s="9498"/>
      <c r="H20" s="9499"/>
      <c r="I20" s="9499"/>
      <c r="J20" s="9499"/>
      <c r="K20" s="945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22" t="s">
        <v>220</v>
      </c>
      <c r="B26" s="9505" t="s">
        <v>27</v>
      </c>
      <c r="C26" s="9506" t="s">
        <v>77</v>
      </c>
      <c r="D26" s="9506"/>
      <c r="E26" s="9506"/>
      <c r="F26" s="9511" t="s">
        <v>101</v>
      </c>
      <c r="G26" s="9512"/>
      <c r="H26" s="9512"/>
      <c r="I26" s="9512"/>
      <c r="J26" s="9512"/>
      <c r="K26" s="9512"/>
      <c r="L26" s="9512"/>
      <c r="M26" s="9512"/>
      <c r="N26" s="9512"/>
      <c r="O26" s="9512"/>
      <c r="P26" s="9512"/>
      <c r="Q26" s="9512"/>
      <c r="R26" s="9512"/>
      <c r="S26" s="9512"/>
      <c r="T26" s="9512"/>
      <c r="U26" s="9513"/>
      <c r="V26" s="9514" t="s">
        <v>4331</v>
      </c>
      <c r="W26" s="9515"/>
      <c r="X26" s="9515"/>
      <c r="Y26" s="9515"/>
      <c r="Z26" s="9515"/>
      <c r="AA26" s="9515"/>
      <c r="AB26" s="9515"/>
      <c r="AC26" s="9515"/>
      <c r="AD26" s="9515"/>
      <c r="AE26" s="9515"/>
      <c r="AF26" s="9515"/>
      <c r="AG26" s="9515"/>
      <c r="AH26" s="9515"/>
      <c r="AI26" s="9516"/>
      <c r="AJ26" s="9407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22"/>
      <c r="B27" s="9505"/>
      <c r="C27" s="9506"/>
      <c r="D27" s="9506"/>
      <c r="E27" s="9506"/>
      <c r="F27" s="9501" t="s">
        <v>3894</v>
      </c>
      <c r="G27" s="9502"/>
      <c r="H27" s="9501" t="s">
        <v>4332</v>
      </c>
      <c r="I27" s="9503"/>
      <c r="J27" s="9502" t="s">
        <v>1505</v>
      </c>
      <c r="K27" s="9503"/>
      <c r="L27" s="9501" t="s">
        <v>1506</v>
      </c>
      <c r="M27" s="9503"/>
      <c r="N27" s="9501" t="s">
        <v>1507</v>
      </c>
      <c r="O27" s="9503"/>
      <c r="P27" s="9501" t="s">
        <v>1508</v>
      </c>
      <c r="Q27" s="9503"/>
      <c r="R27" s="9501" t="s">
        <v>1509</v>
      </c>
      <c r="S27" s="9503"/>
      <c r="T27" s="9509" t="s">
        <v>950</v>
      </c>
      <c r="U27" s="9510"/>
      <c r="V27" s="9459" t="s">
        <v>4318</v>
      </c>
      <c r="W27" s="9504"/>
      <c r="X27" s="9361" t="s">
        <v>4319</v>
      </c>
      <c r="Y27" s="9361"/>
      <c r="Z27" s="9361"/>
      <c r="AA27" s="9507" t="s">
        <v>4323</v>
      </c>
      <c r="AB27" s="9507"/>
      <c r="AC27" s="9507"/>
      <c r="AD27" s="9507" t="s">
        <v>4326</v>
      </c>
      <c r="AE27" s="9507"/>
      <c r="AF27" s="9507"/>
      <c r="AG27" s="9493" t="s">
        <v>4333</v>
      </c>
      <c r="AH27" s="9493"/>
      <c r="AI27" s="9492"/>
      <c r="AJ27" s="8459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22"/>
      <c r="B28" s="9505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00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08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08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08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08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08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60" t="s">
        <v>77</v>
      </c>
      <c r="B34" s="9460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497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497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497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497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497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60" t="s">
        <v>77</v>
      </c>
      <c r="B40" s="9460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04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04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04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04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04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60" t="s">
        <v>77</v>
      </c>
      <c r="B46" s="9460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04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04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04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1" t="s">
        <v>77</v>
      </c>
      <c r="B50" s="9471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05" t="s">
        <v>280</v>
      </c>
      <c r="B52" s="9506" t="s">
        <v>77</v>
      </c>
      <c r="C52" s="9506"/>
      <c r="D52" s="9506"/>
      <c r="E52" s="9518" t="s">
        <v>101</v>
      </c>
      <c r="F52" s="9519"/>
      <c r="G52" s="9519"/>
      <c r="H52" s="9519"/>
      <c r="I52" s="9519"/>
      <c r="J52" s="9519"/>
      <c r="K52" s="9519"/>
      <c r="L52" s="9519"/>
      <c r="M52" s="9519"/>
      <c r="N52" s="9519"/>
      <c r="O52" s="9519"/>
      <c r="P52" s="9519"/>
      <c r="Q52" s="9519"/>
      <c r="R52" s="9519"/>
      <c r="S52" s="9519"/>
      <c r="T52" s="9520"/>
      <c r="U52" s="7844" t="s">
        <v>4318</v>
      </c>
      <c r="V52" s="9521"/>
      <c r="W52" s="9522" t="s">
        <v>4319</v>
      </c>
      <c r="X52" s="8597"/>
      <c r="Y52" s="9523"/>
      <c r="Z52" s="9524" t="s">
        <v>4323</v>
      </c>
      <c r="AA52" s="9525"/>
      <c r="AB52" s="9526"/>
      <c r="AC52" s="9524" t="s">
        <v>4326</v>
      </c>
      <c r="AD52" s="9525"/>
      <c r="AE52" s="9526"/>
      <c r="AF52" s="9490" t="s">
        <v>4333</v>
      </c>
      <c r="AG52" s="9206"/>
      <c r="AH52" s="9530"/>
      <c r="AI52" s="9407" t="s">
        <v>36</v>
      </c>
      <c r="AJ52" s="95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05"/>
      <c r="B53" s="9506"/>
      <c r="C53" s="9506"/>
      <c r="D53" s="9506"/>
      <c r="E53" s="9501" t="s">
        <v>3894</v>
      </c>
      <c r="F53" s="9502"/>
      <c r="G53" s="9501" t="s">
        <v>4332</v>
      </c>
      <c r="H53" s="9503"/>
      <c r="I53" s="9502" t="s">
        <v>1505</v>
      </c>
      <c r="J53" s="9503"/>
      <c r="K53" s="9501" t="s">
        <v>1506</v>
      </c>
      <c r="L53" s="9503"/>
      <c r="M53" s="9501" t="s">
        <v>1507</v>
      </c>
      <c r="N53" s="9503"/>
      <c r="O53" s="9501" t="s">
        <v>1508</v>
      </c>
      <c r="P53" s="9503"/>
      <c r="Q53" s="9501" t="s">
        <v>1509</v>
      </c>
      <c r="R53" s="9503"/>
      <c r="S53" s="9509" t="s">
        <v>950</v>
      </c>
      <c r="T53" s="9510"/>
      <c r="U53" s="9289"/>
      <c r="V53" s="9290"/>
      <c r="W53" s="9291"/>
      <c r="X53" s="9349"/>
      <c r="Y53" s="9292"/>
      <c r="Z53" s="9527"/>
      <c r="AA53" s="9528"/>
      <c r="AB53" s="9529"/>
      <c r="AC53" s="9527"/>
      <c r="AD53" s="9528"/>
      <c r="AE53" s="9529"/>
      <c r="AF53" s="9531"/>
      <c r="AG53" s="9532"/>
      <c r="AH53" s="9533"/>
      <c r="AI53" s="8459"/>
      <c r="AJ53" s="95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05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459"/>
      <c r="AJ54" s="95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05" t="s">
        <v>3326</v>
      </c>
      <c r="B61" s="9222" t="s">
        <v>27</v>
      </c>
      <c r="C61" s="9174" t="s">
        <v>77</v>
      </c>
      <c r="D61" s="9174"/>
      <c r="E61" s="9174"/>
      <c r="F61" s="9518" t="s">
        <v>101</v>
      </c>
      <c r="G61" s="9519"/>
      <c r="H61" s="9519"/>
      <c r="I61" s="9519"/>
      <c r="J61" s="9519"/>
      <c r="K61" s="9519"/>
      <c r="L61" s="9519"/>
      <c r="M61" s="9519"/>
      <c r="N61" s="9519"/>
      <c r="O61" s="9519"/>
      <c r="P61" s="9519"/>
      <c r="Q61" s="9519"/>
      <c r="R61" s="9519"/>
      <c r="S61" s="9519"/>
      <c r="T61" s="9519"/>
      <c r="U61" s="9520"/>
      <c r="V61" s="7844" t="s">
        <v>4318</v>
      </c>
      <c r="W61" s="9521"/>
      <c r="X61" s="9522" t="s">
        <v>4319</v>
      </c>
      <c r="Y61" s="8597"/>
      <c r="Z61" s="9523"/>
      <c r="AA61" s="9524" t="s">
        <v>4323</v>
      </c>
      <c r="AB61" s="9525"/>
      <c r="AC61" s="9526"/>
      <c r="AD61" s="9524" t="s">
        <v>4326</v>
      </c>
      <c r="AE61" s="9525"/>
      <c r="AF61" s="9526"/>
      <c r="AG61" s="9490" t="s">
        <v>4333</v>
      </c>
      <c r="AH61" s="9206"/>
      <c r="AI61" s="9530"/>
      <c r="AJ61" s="9407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461"/>
      <c r="B62" s="9222"/>
      <c r="C62" s="9174"/>
      <c r="D62" s="9174"/>
      <c r="E62" s="9174"/>
      <c r="F62" s="9501" t="s">
        <v>3894</v>
      </c>
      <c r="G62" s="9502"/>
      <c r="H62" s="9501" t="s">
        <v>4332</v>
      </c>
      <c r="I62" s="9503"/>
      <c r="J62" s="9502" t="s">
        <v>1505</v>
      </c>
      <c r="K62" s="9503"/>
      <c r="L62" s="9501" t="s">
        <v>1506</v>
      </c>
      <c r="M62" s="9503"/>
      <c r="N62" s="9501" t="s">
        <v>1507</v>
      </c>
      <c r="O62" s="9503"/>
      <c r="P62" s="9501" t="s">
        <v>1508</v>
      </c>
      <c r="Q62" s="9503"/>
      <c r="R62" s="9501" t="s">
        <v>1509</v>
      </c>
      <c r="S62" s="9503"/>
      <c r="T62" s="9509" t="s">
        <v>950</v>
      </c>
      <c r="U62" s="9510"/>
      <c r="V62" s="9289"/>
      <c r="W62" s="9290"/>
      <c r="X62" s="9291"/>
      <c r="Y62" s="9349"/>
      <c r="Z62" s="9292"/>
      <c r="AA62" s="9527"/>
      <c r="AB62" s="9528"/>
      <c r="AC62" s="9529"/>
      <c r="AD62" s="9527"/>
      <c r="AE62" s="9528"/>
      <c r="AF62" s="9529"/>
      <c r="AG62" s="9531"/>
      <c r="AH62" s="9532"/>
      <c r="AI62" s="9533"/>
      <c r="AJ62" s="9407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462"/>
      <c r="B63" s="9222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07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8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65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8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64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65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34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34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04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35" t="s">
        <v>4353</v>
      </c>
      <c r="B73" s="9535" t="s">
        <v>1176</v>
      </c>
      <c r="C73" s="9535" t="s">
        <v>2598</v>
      </c>
      <c r="D73" s="9536" t="s">
        <v>2599</v>
      </c>
      <c r="E73" s="9538" t="s">
        <v>4331</v>
      </c>
      <c r="F73" s="9538"/>
      <c r="G73" s="9538"/>
      <c r="H73" s="9538"/>
      <c r="I73" s="951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415"/>
      <c r="B74" s="8415"/>
      <c r="C74" s="8415"/>
      <c r="D74" s="9537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35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35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35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092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39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40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40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541" t="s">
        <v>4355</v>
      </c>
      <c r="B83" s="9535" t="s">
        <v>27</v>
      </c>
      <c r="C83" s="9542" t="s">
        <v>77</v>
      </c>
      <c r="D83" s="9542"/>
      <c r="E83" s="9542"/>
      <c r="F83" s="9518" t="s">
        <v>101</v>
      </c>
      <c r="G83" s="9519"/>
      <c r="H83" s="9519"/>
      <c r="I83" s="9519"/>
      <c r="J83" s="9519"/>
      <c r="K83" s="9519"/>
      <c r="L83" s="9519"/>
      <c r="M83" s="9519"/>
      <c r="N83" s="9519"/>
      <c r="O83" s="9519"/>
      <c r="P83" s="9519"/>
      <c r="Q83" s="9519"/>
      <c r="R83" s="9519"/>
      <c r="S83" s="9519"/>
      <c r="T83" s="9519"/>
      <c r="U83" s="9520"/>
      <c r="V83" s="952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541"/>
      <c r="B84" s="8414"/>
      <c r="C84" s="9542"/>
      <c r="D84" s="9542"/>
      <c r="E84" s="9542"/>
      <c r="F84" s="9543" t="s">
        <v>3894</v>
      </c>
      <c r="G84" s="9543"/>
      <c r="H84" s="9471" t="s">
        <v>4332</v>
      </c>
      <c r="I84" s="9471"/>
      <c r="J84" s="9460" t="s">
        <v>1505</v>
      </c>
      <c r="K84" s="9460"/>
      <c r="L84" s="9543" t="s">
        <v>1506</v>
      </c>
      <c r="M84" s="9543"/>
      <c r="N84" s="9543" t="s">
        <v>1507</v>
      </c>
      <c r="O84" s="9543"/>
      <c r="P84" s="9471" t="s">
        <v>1508</v>
      </c>
      <c r="Q84" s="9471"/>
      <c r="R84" s="9174" t="s">
        <v>1509</v>
      </c>
      <c r="S84" s="9174"/>
      <c r="T84" s="9471" t="s">
        <v>950</v>
      </c>
      <c r="U84" s="9544"/>
      <c r="V84" s="7158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541"/>
      <c r="B85" s="8415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90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35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45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092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35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45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092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414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414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415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46" t="s">
        <v>4359</v>
      </c>
      <c r="B95" s="9547"/>
      <c r="C95" s="9547"/>
      <c r="D95" s="9547"/>
      <c r="E95" s="9547"/>
      <c r="F95" s="9547"/>
      <c r="G95" s="9547"/>
      <c r="H95" s="954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48" t="s">
        <v>4363</v>
      </c>
      <c r="B100" s="9549"/>
      <c r="C100" s="9549"/>
      <c r="D100" s="9548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24" t="s">
        <v>1108</v>
      </c>
      <c r="B101" s="9551" t="s">
        <v>2598</v>
      </c>
      <c r="C101" s="9551" t="s">
        <v>2599</v>
      </c>
      <c r="D101" s="9518" t="s">
        <v>101</v>
      </c>
      <c r="E101" s="9519"/>
      <c r="F101" s="9519"/>
      <c r="G101" s="9519"/>
      <c r="H101" s="9519"/>
      <c r="I101" s="9519"/>
      <c r="J101" s="9519"/>
      <c r="K101" s="9519"/>
      <c r="L101" s="9519"/>
      <c r="M101" s="9519"/>
      <c r="N101" s="9519"/>
      <c r="O101" s="9519"/>
      <c r="P101" s="9519"/>
      <c r="Q101" s="9519"/>
      <c r="R101" s="9519"/>
      <c r="S101" s="9520"/>
      <c r="T101" s="9552" t="s">
        <v>4364</v>
      </c>
      <c r="U101" s="9553"/>
      <c r="V101" s="9553"/>
      <c r="W101" s="9553"/>
      <c r="X101" s="9554"/>
      <c r="Y101" s="952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392"/>
      <c r="B102" s="8414"/>
      <c r="C102" s="8414"/>
      <c r="D102" s="9362" t="s">
        <v>3894</v>
      </c>
      <c r="E102" s="9363"/>
      <c r="F102" s="9362" t="s">
        <v>4332</v>
      </c>
      <c r="G102" s="9559"/>
      <c r="H102" s="9363" t="s">
        <v>1505</v>
      </c>
      <c r="I102" s="9559"/>
      <c r="J102" s="9362" t="s">
        <v>1506</v>
      </c>
      <c r="K102" s="9559"/>
      <c r="L102" s="9362" t="s">
        <v>1507</v>
      </c>
      <c r="M102" s="9559"/>
      <c r="N102" s="9362" t="s">
        <v>1508</v>
      </c>
      <c r="O102" s="9559"/>
      <c r="P102" s="9362" t="s">
        <v>1509</v>
      </c>
      <c r="Q102" s="9559"/>
      <c r="R102" s="9361" t="s">
        <v>950</v>
      </c>
      <c r="S102" s="9560"/>
      <c r="T102" s="9561" t="s">
        <v>4318</v>
      </c>
      <c r="U102" s="9555" t="s">
        <v>4319</v>
      </c>
      <c r="V102" s="9555" t="s">
        <v>4323</v>
      </c>
      <c r="W102" s="9555" t="s">
        <v>4326</v>
      </c>
      <c r="X102" s="9557" t="s">
        <v>4333</v>
      </c>
      <c r="Y102" s="952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50"/>
      <c r="B103" s="8415"/>
      <c r="C103" s="8415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62"/>
      <c r="U103" s="9556"/>
      <c r="V103" s="9556"/>
      <c r="W103" s="9556"/>
      <c r="X103" s="9558"/>
      <c r="Y103" s="952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563" t="s">
        <v>4367</v>
      </c>
      <c r="B106" s="9563"/>
      <c r="C106" s="9563"/>
      <c r="D106" s="956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8" t="s">
        <v>29</v>
      </c>
      <c r="B114" s="9564" t="s">
        <v>4373</v>
      </c>
      <c r="C114" s="9538" t="s">
        <v>4374</v>
      </c>
      <c r="D114" s="9538"/>
      <c r="E114" s="9538"/>
      <c r="F114" s="9538"/>
      <c r="G114" s="951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64"/>
      <c r="B115" s="9314"/>
      <c r="C115" s="9565" t="s">
        <v>4375</v>
      </c>
      <c r="D115" s="9567" t="s">
        <v>4376</v>
      </c>
      <c r="E115" s="9567" t="s">
        <v>4323</v>
      </c>
      <c r="F115" s="9567" t="s">
        <v>4326</v>
      </c>
      <c r="G115" s="9541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65"/>
      <c r="B116" s="9315"/>
      <c r="C116" s="9566"/>
      <c r="D116" s="8687"/>
      <c r="E116" s="8687"/>
      <c r="F116" s="8687"/>
      <c r="G116" s="956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2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>SIN DATOS</v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>SIN DATOS</v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>SIN DATOS</v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45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>SIN DATOS</v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>SIN DATOS</v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>SIN DATOS</v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>SIN DATOS</v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>SIN DATOS</v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>SIN DATOS</v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>SIN DATOS</v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47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 - Falta Cód. Est. 
   / MES:  MARZO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/>
  <dcterms:created xsi:type="dcterms:W3CDTF">2023-04-14T14:34:58Z</dcterms:created>
  <dcterms:modified xsi:type="dcterms:W3CDTF">2026-04-02T18:03:45Z</dcterms:modified>
  <cp:category/>
  <cp:contentStatus/>
</cp:coreProperties>
</file>