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F16DE2EA-F3D4-4E3D-9100-93E0B96C78FE}" xr6:coauthVersionLast="47" xr6:coauthVersionMax="47" xr10:uidLastSave="{00000000-0000-0000-0000-000000000000}"/>
  <bookViews>
    <workbookView xWindow="28680" yWindow="-120" windowWidth="29040" windowHeight="1644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Y14" i="22"/>
  <c r="Y13" i="22"/>
  <c r="Y9" i="22"/>
  <c r="Y2" i="22"/>
  <c r="Y46" i="22"/>
  <c r="Y44" i="22"/>
  <c r="Y15" i="22"/>
  <c r="Y76" i="22"/>
  <c r="Y45" i="22"/>
  <c r="Y10" i="22"/>
  <c r="Y43" i="22"/>
  <c r="Y12" i="22"/>
  <c r="Y7" i="22"/>
  <c r="Y8" i="22"/>
  <c r="Y16" i="22"/>
  <c r="Y47" i="22"/>
  <c r="Y17" i="22"/>
  <c r="Y19" i="22"/>
  <c r="Y18" i="22"/>
  <c r="Y3" i="22"/>
  <c r="Y20" i="22"/>
  <c r="Y21" i="22"/>
  <c r="Y48" i="22"/>
  <c r="Y49" i="22"/>
  <c r="Y50" i="22"/>
  <c r="Y51" i="22"/>
  <c r="Y53" i="22"/>
  <c r="Y55" i="22"/>
  <c r="Y54" i="22"/>
  <c r="Y52" i="22"/>
  <c r="Y39" i="22"/>
  <c r="Y56" i="22"/>
  <c r="Y23" i="22"/>
  <c r="Y25" i="22"/>
  <c r="Y24" i="22"/>
  <c r="Y22" i="22"/>
  <c r="Y4" i="22"/>
  <c r="Y26" i="22"/>
  <c r="Y57" i="22"/>
  <c r="Y58" i="22"/>
  <c r="Y59" i="22"/>
  <c r="Y29" i="22"/>
  <c r="Y31" i="22"/>
  <c r="Y30" i="22"/>
  <c r="Y27" i="22"/>
  <c r="Y5" i="22"/>
  <c r="Y62" i="22"/>
  <c r="Y61" i="22"/>
  <c r="Y65" i="22"/>
  <c r="Y40" i="22"/>
  <c r="Y60" i="22"/>
  <c r="Y63" i="22"/>
  <c r="Y64" i="22"/>
  <c r="Y32" i="22"/>
  <c r="Y28" i="22"/>
  <c r="Y33" i="22"/>
  <c r="Y35" i="22"/>
  <c r="Y37" i="22"/>
  <c r="Y36" i="22"/>
  <c r="Y34" i="22"/>
  <c r="Y6" i="22"/>
  <c r="Y67" i="22"/>
  <c r="Y66" i="22"/>
  <c r="Y38" i="22"/>
  <c r="Y68" i="22"/>
  <c r="Y69" i="22"/>
  <c r="Y71" i="22"/>
  <c r="Y72" i="22"/>
  <c r="Y70" i="22"/>
  <c r="Y75" i="22"/>
  <c r="Y78" i="22"/>
  <c r="Y77" i="22"/>
  <c r="Y41" i="22"/>
  <c r="Y42" i="22"/>
  <c r="Y80" i="22"/>
  <c r="Y79" i="22"/>
  <c r="Y73" i="22"/>
  <c r="Y74" i="22"/>
  <c r="Y83" i="22"/>
  <c r="Y84" i="22"/>
  <c r="Y85" i="22"/>
  <c r="Y86" i="22"/>
  <c r="Y81" i="22"/>
  <c r="Y82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11" i="22"/>
  <c r="X14" i="22"/>
  <c r="Z14" i="22" s="1"/>
  <c r="X13" i="22"/>
  <c r="Z13" i="22" s="1"/>
  <c r="X9" i="22"/>
  <c r="Z9" i="22" s="1"/>
  <c r="X2" i="22"/>
  <c r="Z2" i="22" s="1"/>
  <c r="X46" i="22"/>
  <c r="Z46" i="22" s="1"/>
  <c r="X44" i="22"/>
  <c r="Z44" i="22" s="1"/>
  <c r="X15" i="22"/>
  <c r="Z15" i="22" s="1"/>
  <c r="X76" i="22"/>
  <c r="Z76" i="22" s="1"/>
  <c r="X45" i="22"/>
  <c r="Z45" i="22" s="1"/>
  <c r="X10" i="22"/>
  <c r="Z10" i="22" s="1"/>
  <c r="X43" i="22"/>
  <c r="Z43" i="22" s="1"/>
  <c r="X12" i="22"/>
  <c r="Z12" i="22" s="1"/>
  <c r="X7" i="22"/>
  <c r="Z7" i="22" s="1"/>
  <c r="X8" i="22"/>
  <c r="Z8" i="22" s="1"/>
  <c r="X16" i="22"/>
  <c r="Z16" i="22" s="1"/>
  <c r="X47" i="22"/>
  <c r="Z47" i="22" s="1"/>
  <c r="X17" i="22"/>
  <c r="Z17" i="22" s="1"/>
  <c r="X19" i="22"/>
  <c r="Z19" i="22" s="1"/>
  <c r="X18" i="22"/>
  <c r="Z18" i="22" s="1"/>
  <c r="X3" i="22"/>
  <c r="Z3" i="22" s="1"/>
  <c r="X20" i="22"/>
  <c r="Z20" i="22" s="1"/>
  <c r="X21" i="22"/>
  <c r="Z21" i="22" s="1"/>
  <c r="X48" i="22"/>
  <c r="Z48" i="22" s="1"/>
  <c r="X49" i="22"/>
  <c r="Z49" i="22" s="1"/>
  <c r="X50" i="22"/>
  <c r="Z50" i="22" s="1"/>
  <c r="X51" i="22"/>
  <c r="Z51" i="22" s="1"/>
  <c r="X53" i="22"/>
  <c r="Z53" i="22" s="1"/>
  <c r="X55" i="22"/>
  <c r="Z55" i="22" s="1"/>
  <c r="X54" i="22"/>
  <c r="Z54" i="22" s="1"/>
  <c r="X52" i="22"/>
  <c r="Z52" i="22" s="1"/>
  <c r="X39" i="22"/>
  <c r="Z39" i="22" s="1"/>
  <c r="X56" i="22"/>
  <c r="Z56" i="22" s="1"/>
  <c r="X23" i="22"/>
  <c r="Z23" i="22" s="1"/>
  <c r="X25" i="22"/>
  <c r="Z25" i="22" s="1"/>
  <c r="X24" i="22"/>
  <c r="Z24" i="22" s="1"/>
  <c r="X22" i="22"/>
  <c r="Z22" i="22" s="1"/>
  <c r="X4" i="22"/>
  <c r="Z4" i="22" s="1"/>
  <c r="X26" i="22"/>
  <c r="Z26" i="22" s="1"/>
  <c r="X57" i="22"/>
  <c r="Z57" i="22" s="1"/>
  <c r="X58" i="22"/>
  <c r="Z58" i="22" s="1"/>
  <c r="X59" i="22"/>
  <c r="Z59" i="22" s="1"/>
  <c r="X29" i="22"/>
  <c r="Z29" i="22" s="1"/>
  <c r="X31" i="22"/>
  <c r="Z31" i="22" s="1"/>
  <c r="X30" i="22"/>
  <c r="Z30" i="22" s="1"/>
  <c r="X27" i="22"/>
  <c r="Z27" i="22" s="1"/>
  <c r="X5" i="22"/>
  <c r="Z5" i="22" s="1"/>
  <c r="X62" i="22"/>
  <c r="Z62" i="22" s="1"/>
  <c r="X61" i="22"/>
  <c r="Z61" i="22" s="1"/>
  <c r="X65" i="22"/>
  <c r="Z65" i="22" s="1"/>
  <c r="X40" i="22"/>
  <c r="Z40" i="22" s="1"/>
  <c r="X60" i="22"/>
  <c r="Z60" i="22" s="1"/>
  <c r="X63" i="22"/>
  <c r="Z63" i="22" s="1"/>
  <c r="X64" i="22"/>
  <c r="Z64" i="22" s="1"/>
  <c r="X32" i="22"/>
  <c r="Z32" i="22" s="1"/>
  <c r="X28" i="22"/>
  <c r="Z28" i="22" s="1"/>
  <c r="X33" i="22"/>
  <c r="Z33" i="22" s="1"/>
  <c r="X35" i="22"/>
  <c r="Z35" i="22" s="1"/>
  <c r="X37" i="22"/>
  <c r="Z37" i="22" s="1"/>
  <c r="X36" i="22"/>
  <c r="Z36" i="22" s="1"/>
  <c r="X34" i="22"/>
  <c r="Z34" i="22" s="1"/>
  <c r="X6" i="22"/>
  <c r="Z6" i="22" s="1"/>
  <c r="X67" i="22"/>
  <c r="Z67" i="22" s="1"/>
  <c r="X66" i="22"/>
  <c r="Z66" i="22" s="1"/>
  <c r="X38" i="22"/>
  <c r="Z38" i="22" s="1"/>
  <c r="X68" i="22"/>
  <c r="Z68" i="22" s="1"/>
  <c r="X69" i="22"/>
  <c r="Z69" i="22" s="1"/>
  <c r="X71" i="22"/>
  <c r="Z71" i="22" s="1"/>
  <c r="X72" i="22"/>
  <c r="Z72" i="22" s="1"/>
  <c r="X70" i="22"/>
  <c r="Z70" i="22" s="1"/>
  <c r="X75" i="22"/>
  <c r="Z75" i="22" s="1"/>
  <c r="X78" i="22"/>
  <c r="Z78" i="22" s="1"/>
  <c r="X77" i="22"/>
  <c r="Z77" i="22" s="1"/>
  <c r="X41" i="22"/>
  <c r="Z41" i="22" s="1"/>
  <c r="X42" i="22"/>
  <c r="Z42" i="22" s="1"/>
  <c r="X80" i="22"/>
  <c r="Z80" i="22" s="1"/>
  <c r="X79" i="22"/>
  <c r="Z79" i="22" s="1"/>
  <c r="X73" i="22"/>
  <c r="Z73" i="22" s="1"/>
  <c r="X74" i="22"/>
  <c r="Z74" i="22" s="1"/>
  <c r="X83" i="22"/>
  <c r="Z83" i="22" s="1"/>
  <c r="X84" i="22"/>
  <c r="Z84" i="22" s="1"/>
  <c r="X85" i="22"/>
  <c r="Z85" i="22" s="1"/>
  <c r="X86" i="22"/>
  <c r="Z86" i="22" s="1"/>
  <c r="X81" i="22"/>
  <c r="Z81" i="22" s="1"/>
  <c r="X82" i="22"/>
  <c r="Z82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11" i="22"/>
  <c r="Z11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C11" i="19"/>
  <c r="C12" i="19"/>
  <c r="C13" i="19"/>
  <c r="G13" i="19" s="1"/>
  <c r="C14" i="19"/>
  <c r="C15" i="19"/>
  <c r="C16" i="19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H62" i="19" l="1"/>
  <c r="F10" i="19"/>
  <c r="F11" i="19" s="1"/>
  <c r="F12" i="19" s="1"/>
  <c r="F13" i="19" s="1"/>
  <c r="F14" i="19" s="1"/>
  <c r="F15" i="19" s="1"/>
  <c r="F16" i="19" s="1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14" i="22"/>
  <c r="W13" i="22"/>
  <c r="W9" i="22"/>
  <c r="W2" i="22"/>
  <c r="W46" i="22"/>
  <c r="W44" i="22"/>
  <c r="W15" i="22"/>
  <c r="W76" i="22"/>
  <c r="W45" i="22"/>
  <c r="W10" i="22"/>
  <c r="W43" i="22"/>
  <c r="W12" i="22"/>
  <c r="W7" i="22"/>
  <c r="W8" i="22"/>
  <c r="W16" i="22"/>
  <c r="W47" i="22"/>
  <c r="W17" i="22"/>
  <c r="W19" i="22"/>
  <c r="W18" i="22"/>
  <c r="W3" i="22"/>
  <c r="W20" i="22"/>
  <c r="W21" i="22"/>
  <c r="W48" i="22"/>
  <c r="W49" i="22"/>
  <c r="W50" i="22"/>
  <c r="W51" i="22"/>
  <c r="W53" i="22"/>
  <c r="W55" i="22"/>
  <c r="W54" i="22"/>
  <c r="W52" i="22"/>
  <c r="W39" i="22"/>
  <c r="W56" i="22"/>
  <c r="W23" i="22"/>
  <c r="W25" i="22"/>
  <c r="W24" i="22"/>
  <c r="W22" i="22"/>
  <c r="W4" i="22"/>
  <c r="W26" i="22"/>
  <c r="W57" i="22"/>
  <c r="W58" i="22"/>
  <c r="W59" i="22"/>
  <c r="W29" i="22"/>
  <c r="W31" i="22"/>
  <c r="W30" i="22"/>
  <c r="W27" i="22"/>
  <c r="W5" i="22"/>
  <c r="W62" i="22"/>
  <c r="W61" i="22"/>
  <c r="W65" i="22"/>
  <c r="W40" i="22"/>
  <c r="W60" i="22"/>
  <c r="W63" i="22"/>
  <c r="W64" i="22"/>
  <c r="W32" i="22"/>
  <c r="W28" i="22"/>
  <c r="W33" i="22"/>
  <c r="W35" i="22"/>
  <c r="W37" i="22"/>
  <c r="W36" i="22"/>
  <c r="W34" i="22"/>
  <c r="W6" i="22"/>
  <c r="W67" i="22"/>
  <c r="W66" i="22"/>
  <c r="W38" i="22"/>
  <c r="W68" i="22"/>
  <c r="W69" i="22"/>
  <c r="W71" i="22"/>
  <c r="W72" i="22"/>
  <c r="W70" i="22"/>
  <c r="W75" i="22"/>
  <c r="W78" i="22"/>
  <c r="W77" i="22"/>
  <c r="W41" i="22"/>
  <c r="W42" i="22"/>
  <c r="W80" i="22"/>
  <c r="W79" i="22"/>
  <c r="W73" i="22"/>
  <c r="W74" i="22"/>
  <c r="W83" i="22"/>
  <c r="W84" i="22"/>
  <c r="W85" i="22"/>
  <c r="W86" i="22"/>
  <c r="W81" i="22"/>
  <c r="W82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1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F23" i="27" s="1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F39" i="27" s="1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F47" i="27" s="1"/>
  <c r="G68" i="3"/>
  <c r="F48" i="27" s="1"/>
  <c r="G69" i="3"/>
  <c r="G70" i="3"/>
  <c r="F50" i="27" s="1"/>
  <c r="G71" i="3"/>
  <c r="F51" i="27" s="1"/>
  <c r="G72" i="3"/>
  <c r="F52" i="27" s="1"/>
  <c r="G73" i="3"/>
  <c r="F53" i="27" s="1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F63" i="27" s="1"/>
  <c r="G84" i="3"/>
  <c r="F64" i="27" s="1"/>
  <c r="G85" i="3"/>
  <c r="F65" i="27" s="1"/>
  <c r="G86" i="3"/>
  <c r="F66" i="27" s="1"/>
  <c r="G87" i="3"/>
  <c r="G88" i="3"/>
  <c r="F68" i="27" s="1"/>
  <c r="G89" i="3"/>
  <c r="G90" i="3"/>
  <c r="G91" i="3"/>
  <c r="F71" i="27" s="1"/>
  <c r="G92" i="3"/>
  <c r="F72" i="27" s="1"/>
  <c r="G93" i="3"/>
  <c r="G94" i="3"/>
  <c r="F74" i="27" s="1"/>
  <c r="G95" i="3"/>
  <c r="F75" i="27" s="1"/>
  <c r="G96" i="3"/>
  <c r="F76" i="27" s="1"/>
  <c r="G97" i="3"/>
  <c r="G98" i="3"/>
  <c r="F78" i="27" s="1"/>
  <c r="G99" i="3"/>
  <c r="G100" i="3"/>
  <c r="F80" i="27" s="1"/>
  <c r="G101" i="3"/>
  <c r="G102" i="3"/>
  <c r="G103" i="3"/>
  <c r="F83" i="27" s="1"/>
  <c r="G104" i="3"/>
  <c r="F84" i="27" s="1"/>
  <c r="G105" i="3"/>
  <c r="G106" i="3"/>
  <c r="F86" i="27" s="1"/>
  <c r="G107" i="3"/>
  <c r="F87" i="27" s="1"/>
  <c r="G108" i="3"/>
  <c r="F88" i="27" s="1"/>
  <c r="G109" i="3"/>
  <c r="G110" i="3"/>
  <c r="F90" i="27" s="1"/>
  <c r="G111" i="3"/>
  <c r="G112" i="3"/>
  <c r="F92" i="27" s="1"/>
  <c r="G113" i="3"/>
  <c r="G114" i="3"/>
  <c r="G115" i="3"/>
  <c r="F95" i="27" s="1"/>
  <c r="G116" i="3"/>
  <c r="F96" i="27" s="1"/>
  <c r="G117" i="3"/>
  <c r="G118" i="3"/>
  <c r="F98" i="27" s="1"/>
  <c r="G119" i="3"/>
  <c r="F99" i="27" s="1"/>
  <c r="G120" i="3"/>
  <c r="F100" i="27" s="1"/>
  <c r="G121" i="3"/>
  <c r="G122" i="3"/>
  <c r="F102" i="27" s="1"/>
  <c r="G123" i="3"/>
  <c r="G124" i="3"/>
  <c r="F104" i="27" s="1"/>
  <c r="G125" i="3"/>
  <c r="G126" i="3"/>
  <c r="G127" i="3"/>
  <c r="F107" i="27" s="1"/>
  <c r="G128" i="3"/>
  <c r="F108" i="27" s="1"/>
  <c r="G129" i="3"/>
  <c r="G130" i="3"/>
  <c r="F110" i="27" s="1"/>
  <c r="G131" i="3"/>
  <c r="F111" i="27" s="1"/>
  <c r="G132" i="3"/>
  <c r="F112" i="27" s="1"/>
  <c r="G133" i="3"/>
  <c r="G134" i="3"/>
  <c r="F114" i="27" s="1"/>
  <c r="G135" i="3"/>
  <c r="G136" i="3"/>
  <c r="F116" i="27" s="1"/>
  <c r="G137" i="3"/>
  <c r="G138" i="3"/>
  <c r="G139" i="3"/>
  <c r="F119" i="27" s="1"/>
  <c r="G140" i="3"/>
  <c r="F120" i="27" s="1"/>
  <c r="G141" i="3"/>
  <c r="G142" i="3"/>
  <c r="F122" i="27" s="1"/>
  <c r="G143" i="3"/>
  <c r="F123" i="27" s="1"/>
  <c r="G144" i="3"/>
  <c r="F124" i="27" s="1"/>
  <c r="G145" i="3"/>
  <c r="G146" i="3"/>
  <c r="F126" i="27" s="1"/>
  <c r="G147" i="3"/>
  <c r="G148" i="3"/>
  <c r="F128" i="27" s="1"/>
  <c r="G149" i="3"/>
  <c r="G150" i="3"/>
  <c r="G151" i="3"/>
  <c r="F131" i="27" s="1"/>
  <c r="G152" i="3"/>
  <c r="F132" i="27" s="1"/>
  <c r="G153" i="3"/>
  <c r="G154" i="3"/>
  <c r="F134" i="27" s="1"/>
  <c r="G155" i="3"/>
  <c r="F135" i="27" s="1"/>
  <c r="G156" i="3"/>
  <c r="F136" i="27" s="1"/>
  <c r="G157" i="3"/>
  <c r="G158" i="3"/>
  <c r="F138" i="27" s="1"/>
  <c r="G159" i="3"/>
  <c r="G160" i="3"/>
  <c r="F140" i="27" s="1"/>
  <c r="G161" i="3"/>
  <c r="G162" i="3"/>
  <c r="G163" i="3"/>
  <c r="F143" i="27" s="1"/>
  <c r="G164" i="3"/>
  <c r="F144" i="27" s="1"/>
  <c r="G165" i="3"/>
  <c r="G166" i="3"/>
  <c r="F146" i="27" s="1"/>
  <c r="G167" i="3"/>
  <c r="F147" i="27" s="1"/>
  <c r="G168" i="3"/>
  <c r="F148" i="27" s="1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F41" i="3"/>
  <c r="F42" i="3"/>
  <c r="F43" i="3"/>
  <c r="E23" i="27" s="1"/>
  <c r="F44" i="3"/>
  <c r="E24" i="27" s="1"/>
  <c r="F45" i="3"/>
  <c r="F46" i="3"/>
  <c r="E26" i="27" s="1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E39" i="27" s="1"/>
  <c r="F60" i="3"/>
  <c r="E40" i="27" s="1"/>
  <c r="F61" i="3"/>
  <c r="E41" i="27" s="1"/>
  <c r="F62" i="3"/>
  <c r="E42" i="27" s="1"/>
  <c r="F63" i="3"/>
  <c r="F64" i="3"/>
  <c r="F65" i="3"/>
  <c r="F66" i="3"/>
  <c r="F67" i="3"/>
  <c r="E47" i="27" s="1"/>
  <c r="F68" i="3"/>
  <c r="E48" i="27" s="1"/>
  <c r="F69" i="3"/>
  <c r="F70" i="3"/>
  <c r="E50" i="27" s="1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E63" i="27" s="1"/>
  <c r="F84" i="3"/>
  <c r="E64" i="27" s="1"/>
  <c r="F85" i="3"/>
  <c r="E65" i="27" s="1"/>
  <c r="F86" i="3"/>
  <c r="E66" i="27" s="1"/>
  <c r="F87" i="3"/>
  <c r="F88" i="3"/>
  <c r="F89" i="3"/>
  <c r="F90" i="3"/>
  <c r="F91" i="3"/>
  <c r="E71" i="27" s="1"/>
  <c r="F92" i="3"/>
  <c r="E72" i="27" s="1"/>
  <c r="F93" i="3"/>
  <c r="F94" i="3"/>
  <c r="E74" i="27" s="1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F112" i="3"/>
  <c r="F113" i="3"/>
  <c r="F114" i="3"/>
  <c r="F115" i="3"/>
  <c r="E95" i="27" s="1"/>
  <c r="F116" i="3"/>
  <c r="E96" i="27" s="1"/>
  <c r="F117" i="3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F136" i="3"/>
  <c r="F137" i="3"/>
  <c r="F138" i="3"/>
  <c r="F139" i="3"/>
  <c r="E119" i="27" s="1"/>
  <c r="F140" i="3"/>
  <c r="E120" i="27" s="1"/>
  <c r="F141" i="3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F160" i="3"/>
  <c r="F161" i="3"/>
  <c r="F162" i="3"/>
  <c r="F163" i="3"/>
  <c r="E143" i="27" s="1"/>
  <c r="F164" i="3"/>
  <c r="E144" i="27" s="1"/>
  <c r="F165" i="3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E40" i="3"/>
  <c r="E41" i="3"/>
  <c r="E42" i="3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E64" i="3"/>
  <c r="E65" i="3"/>
  <c r="E66" i="3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E88" i="3"/>
  <c r="E89" i="3"/>
  <c r="E90" i="3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E112" i="3"/>
  <c r="E113" i="3"/>
  <c r="E114" i="3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E136" i="3"/>
  <c r="E137" i="3"/>
  <c r="E138" i="3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E160" i="3"/>
  <c r="E161" i="3"/>
  <c r="E162" i="3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18" i="27"/>
  <c r="C23" i="27"/>
  <c r="C24" i="27"/>
  <c r="C25" i="27"/>
  <c r="C26" i="27"/>
  <c r="C27" i="27"/>
  <c r="C28" i="27"/>
  <c r="C29" i="27"/>
  <c r="C30" i="27"/>
  <c r="C35" i="27"/>
  <c r="C36" i="27"/>
  <c r="C37" i="27"/>
  <c r="C38" i="27"/>
  <c r="C39" i="27"/>
  <c r="C40" i="27"/>
  <c r="C41" i="27"/>
  <c r="C42" i="27"/>
  <c r="C47" i="27"/>
  <c r="C48" i="27"/>
  <c r="C49" i="27"/>
  <c r="C50" i="27"/>
  <c r="C51" i="27"/>
  <c r="C52" i="27"/>
  <c r="C53" i="27"/>
  <c r="C54" i="27"/>
  <c r="C57" i="27"/>
  <c r="C59" i="27"/>
  <c r="C60" i="27"/>
  <c r="C61" i="27"/>
  <c r="C62" i="27"/>
  <c r="C63" i="27"/>
  <c r="C64" i="27"/>
  <c r="C65" i="27"/>
  <c r="C66" i="27"/>
  <c r="C71" i="27"/>
  <c r="C72" i="27"/>
  <c r="C73" i="27"/>
  <c r="C74" i="27"/>
  <c r="C75" i="27"/>
  <c r="C76" i="27"/>
  <c r="C77" i="27"/>
  <c r="C78" i="27"/>
  <c r="C83" i="27"/>
  <c r="C84" i="27"/>
  <c r="C85" i="27"/>
  <c r="C86" i="27"/>
  <c r="C87" i="27"/>
  <c r="C88" i="27"/>
  <c r="C89" i="27"/>
  <c r="C90" i="27"/>
  <c r="C95" i="27"/>
  <c r="C96" i="27"/>
  <c r="C97" i="27"/>
  <c r="C98" i="27"/>
  <c r="C99" i="27"/>
  <c r="C100" i="27"/>
  <c r="C101" i="27"/>
  <c r="C102" i="27"/>
  <c r="C105" i="27"/>
  <c r="C107" i="27"/>
  <c r="C108" i="27"/>
  <c r="C109" i="27"/>
  <c r="C110" i="27"/>
  <c r="C111" i="27"/>
  <c r="C112" i="27"/>
  <c r="C113" i="27"/>
  <c r="C114" i="27"/>
  <c r="C119" i="27"/>
  <c r="C120" i="27"/>
  <c r="C121" i="27"/>
  <c r="C122" i="27"/>
  <c r="C123" i="27"/>
  <c r="C124" i="27"/>
  <c r="C125" i="27"/>
  <c r="C126" i="27"/>
  <c r="C131" i="27"/>
  <c r="C132" i="27"/>
  <c r="C133" i="27"/>
  <c r="C134" i="27"/>
  <c r="C135" i="27"/>
  <c r="C136" i="27"/>
  <c r="C137" i="27"/>
  <c r="C138" i="27"/>
  <c r="C143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3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E33" i="27" l="1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<sst xmlns="http://schemas.openxmlformats.org/spreadsheetml/2006/main" count="955" uniqueCount="319">
  <si>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</si>
  <si>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</si>
  <si>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</si>
  <si>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</si>
  <si>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</si>
  <si>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</si>
  <si>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</si>
  <si>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</si>
  <si>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</si>
  <si>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</si>
  <si>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</si>
  <si>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</si>
  <si>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</si>
  <si>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</si>
  <si>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</si>
  <si>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</si>
  <si>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</si>
  <si>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</si>
  <si>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</si>
  <si>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</si>
  <si>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</si>
  <si>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</si>
  <si>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</si>
  <si>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</si>
  <si>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</si>
  <si>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</si>
  <si>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</si>
  <si>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</si>
  <si>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</si>
  <si>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</si>
  <si>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</si>
  <si>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</si>
  <si>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</si>
  <si>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</si>
  <si>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</si>
  <si>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</si>
  <si>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</si>
  <si>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</si>
  <si>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</si>
  <si>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</si>
  <si>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</si>
  <si>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</si>
  <si>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</si>
  <si>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</si>
  <si>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</si>
  <si>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</si>
  <si>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</si>
  <si>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</si>
  <si>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</si>
  <si>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</si>
  <si>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</si>
  <si>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</si>
  <si>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</si>
  <si>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</si>
  <si>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</si>
  <si>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</si>
  <si>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</si>
  <si>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</si>
  <si>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</si>
  <si>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</si>
  <si>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</si>
  <si>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</si>
  <si>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</si>
  <si>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</si>
  <si>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</si>
  <si>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</si>
  <si>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</si>
  <si>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</si>
  <si>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</si>
  <si>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</si>
  <si>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</si>
  <si>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</si>
  <si>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</si>
  <si>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</si>
  <si>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</si>
  <si>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</si>
  <si>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</si>
  <si>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</si>
  <si>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</si>
  <si>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</si>
  <si>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</si>
  <si>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</si>
  <si>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</si>
  <si>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</si>
  <si>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</si>
  <si>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</si>
  <si>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</si>
  <si>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</si>
  <si>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GLISY_CUIS_A_FUNDO</t>
  </si>
  <si>
    <t>Painel</t>
  </si>
  <si>
    <t>AG L Gris</t>
  </si>
  <si>
    <t>1</t>
  </si>
  <si>
    <t>X</t>
  </si>
  <si>
    <t>GLISY_CUIS_A_LAT_ESQ</t>
  </si>
  <si>
    <t>2</t>
  </si>
  <si>
    <t>GLISY_CUIS_A_LAT_DIR</t>
  </si>
  <si>
    <t>3</t>
  </si>
  <si>
    <t>GLISY_CUIS_A_CIMA</t>
  </si>
  <si>
    <t>4</t>
  </si>
  <si>
    <t>GLISY_CUIS_A_COSTA</t>
  </si>
  <si>
    <t>5</t>
  </si>
  <si>
    <t>GLISY_CUIS_A_RODAPE_M(ESQ)_FRENTE</t>
  </si>
  <si>
    <t>HDF</t>
  </si>
  <si>
    <t>6</t>
  </si>
  <si>
    <t>GLISY_CUIS_A_PORTA_ESQ</t>
  </si>
  <si>
    <t>7</t>
  </si>
  <si>
    <t>GLISY_CUIS_A_PRATELEIRA</t>
  </si>
  <si>
    <t>8</t>
  </si>
  <si>
    <t>GLISY_CUIS_A_RIPA_BATENTE_PUX</t>
  </si>
  <si>
    <t>9</t>
  </si>
  <si>
    <t>GLISY_CUIS_A_REM_ESQ_M</t>
  </si>
  <si>
    <t>10</t>
  </si>
  <si>
    <t>GLISY_CUIS_A_DIVISORIA</t>
  </si>
  <si>
    <t>11</t>
  </si>
  <si>
    <t>GLISY_CUIS_A_PORTA_DIR</t>
  </si>
  <si>
    <t>12</t>
  </si>
  <si>
    <t>GLISY_CUIS_A_GAV_AVNT_H139_FRENTE</t>
  </si>
  <si>
    <t>13</t>
  </si>
  <si>
    <t>GLISY_CUIS_A_GAV_AVNT_H139_COSTA</t>
  </si>
  <si>
    <t>14</t>
  </si>
  <si>
    <t>GLISY_CUIS_A_GAV_AVNT_H139_FUNDO</t>
  </si>
  <si>
    <t>15</t>
  </si>
  <si>
    <t>GLISY_CUIS_A_PRATELEIRA2</t>
  </si>
  <si>
    <t>16</t>
  </si>
  <si>
    <t>GLISY_CUIS_B_PORTA_ML</t>
  </si>
  <si>
    <t>17</t>
  </si>
  <si>
    <t>GLISY_CUIS_C_FUNDO</t>
  </si>
  <si>
    <t>18</t>
  </si>
  <si>
    <t>GLISY_CUIS_C_LAT_ESQ</t>
  </si>
  <si>
    <t>19</t>
  </si>
  <si>
    <t>GLISY_CUIS_C_LAT_DIR</t>
  </si>
  <si>
    <t>20</t>
  </si>
  <si>
    <t>GLISY_CUIS_C_COSTA</t>
  </si>
  <si>
    <t>21</t>
  </si>
  <si>
    <t>GLISY_CUIS_C_RIPA_SUP_TRAS</t>
  </si>
  <si>
    <t>22</t>
  </si>
  <si>
    <t>GLISY_CUIS_C_RIPA_TAPA_PIO</t>
  </si>
  <si>
    <t>23</t>
  </si>
  <si>
    <t>GLISY_CUIS_C_PORTA_ESQ</t>
  </si>
  <si>
    <t>24</t>
  </si>
  <si>
    <t>GLISY_CUIS_D_FUNDO</t>
  </si>
  <si>
    <t>25</t>
  </si>
  <si>
    <t>GLISY_CUIS_D_REM_DIR_M</t>
  </si>
  <si>
    <t>26</t>
  </si>
  <si>
    <t>GLISY_CUIS_D_REM_ESQ_M</t>
  </si>
  <si>
    <t>27</t>
  </si>
  <si>
    <t>GLISY_CUIS_E_FUNDO</t>
  </si>
  <si>
    <t>28</t>
  </si>
  <si>
    <t>GLISY_CUIS_E_LAT_ESQ</t>
  </si>
  <si>
    <t>29</t>
  </si>
  <si>
    <t>GLISY_CUIS_E_LAT_DIR</t>
  </si>
  <si>
    <t>30</t>
  </si>
  <si>
    <t>GLISY_CUIS_E_CIMA</t>
  </si>
  <si>
    <t>31</t>
  </si>
  <si>
    <t>GLISY_CUIS_E_COSTA</t>
  </si>
  <si>
    <t>32</t>
  </si>
  <si>
    <t>GLISY_CUIS_E_RIPAS_SUP_ME</t>
  </si>
  <si>
    <t>Material &lt;not specified&gt;</t>
  </si>
  <si>
    <t>33</t>
  </si>
  <si>
    <t>GLISY_CUIS_F_FUNDO</t>
  </si>
  <si>
    <t>34</t>
  </si>
  <si>
    <t>GLISY_CUIS_F_LAT_ESQ</t>
  </si>
  <si>
    <t>35</t>
  </si>
  <si>
    <t>GLISY_CUIS_F_LAT_DIR</t>
  </si>
  <si>
    <t>36</t>
  </si>
  <si>
    <t>GLISY_CUIS_F_CIMA</t>
  </si>
  <si>
    <t>37</t>
  </si>
  <si>
    <t>GLISY_CUIS_F_COSTA</t>
  </si>
  <si>
    <t>38</t>
  </si>
  <si>
    <t>GLISY_CUIS_F_PRATELEIRA</t>
  </si>
  <si>
    <t>39</t>
  </si>
  <si>
    <t>GLISY_CUIS_F_PORTA_DIR</t>
  </si>
  <si>
    <t>40</t>
  </si>
  <si>
    <t>GLISY_CUIS_F_REM_CIMA_M</t>
  </si>
  <si>
    <t>41</t>
  </si>
  <si>
    <t>GLISY_CUIS_F_RIPAS_SUP_ME</t>
  </si>
  <si>
    <t>42</t>
  </si>
  <si>
    <t>GLISY_CUIS_G_FUNDO</t>
  </si>
  <si>
    <t>43</t>
  </si>
  <si>
    <t>GLISY_CUIS_G_LAT_ESQ</t>
  </si>
  <si>
    <t>44</t>
  </si>
  <si>
    <t>GLISY_CUIS_G_LAT_DIR</t>
  </si>
  <si>
    <t>45</t>
  </si>
  <si>
    <t>GLISY_CUIS_G_CIMA</t>
  </si>
  <si>
    <t>46</t>
  </si>
  <si>
    <t>GLISY_CUIS_G_COSTA</t>
  </si>
  <si>
    <t>47</t>
  </si>
  <si>
    <t>GLISY_CUIS_G_PORTA_ESQ</t>
  </si>
  <si>
    <t>48</t>
  </si>
  <si>
    <t>GLISY_CUIS_G_PORTA_DIR</t>
  </si>
  <si>
    <t>49</t>
  </si>
  <si>
    <t>GLISY_CUIS_G_RIPAS_SUP_ME</t>
  </si>
  <si>
    <t>50</t>
  </si>
  <si>
    <t>GLISY_CUIS_G_REM_BXO_M</t>
  </si>
  <si>
    <t>51</t>
  </si>
  <si>
    <t>GLISY_CUIS_G_ENCH</t>
  </si>
  <si>
    <t>52</t>
  </si>
  <si>
    <t>GLISY_CUIS_G_REM_CIMA_M</t>
  </si>
  <si>
    <t>53</t>
  </si>
  <si>
    <t>GLISY_CUIS_G_REM_ESQ_M</t>
  </si>
  <si>
    <t>54</t>
  </si>
  <si>
    <t>GLISY_CUIS_G_PRATELEIRA1</t>
  </si>
  <si>
    <t>55</t>
  </si>
  <si>
    <t>GLISY_CUIS_G_DIVISORIA</t>
  </si>
  <si>
    <t>56</t>
  </si>
  <si>
    <t>GLISY_CUIS_G_PRATELEIRA2</t>
  </si>
  <si>
    <t>57</t>
  </si>
  <si>
    <t>GLISY_CUIS_H_FUNDO</t>
  </si>
  <si>
    <t>58</t>
  </si>
  <si>
    <t>GLISY_CUIS_H_LAT_ESQ</t>
  </si>
  <si>
    <t>59</t>
  </si>
  <si>
    <t>GLISY_CUIS_H_LAT_DIR</t>
  </si>
  <si>
    <t>60</t>
  </si>
  <si>
    <t>GLISY_CUIS_H_CIMA</t>
  </si>
  <si>
    <t>61</t>
  </si>
  <si>
    <t>GLISY_CUIS_H_COSTA</t>
  </si>
  <si>
    <t>62</t>
  </si>
  <si>
    <t>GLISY_CUIS_H_PORTA_DIR</t>
  </si>
  <si>
    <t>63</t>
  </si>
  <si>
    <t>GLISY_CUIS_H_ENCH</t>
  </si>
  <si>
    <t>64</t>
  </si>
  <si>
    <t>GLISY_CUIS_H_PRATELEIRA</t>
  </si>
  <si>
    <t>65</t>
  </si>
  <si>
    <t>GLISY_CUIS_I_BASE</t>
  </si>
  <si>
    <t>66</t>
  </si>
  <si>
    <t>GLISY_CUIS_I_PE_ME_FRNT</t>
  </si>
  <si>
    <t>67</t>
  </si>
  <si>
    <t>GLISY_CUIS_I_PE_ME_LAT_1</t>
  </si>
  <si>
    <t>68</t>
  </si>
  <si>
    <t>GLISY_CUIS_I_PE_ME_LAT_2</t>
  </si>
  <si>
    <t>69</t>
  </si>
  <si>
    <t>GLISY_CUIS_I_PE_ME_FRNT2</t>
  </si>
  <si>
    <t>70</t>
  </si>
  <si>
    <t>GLISY_CUIS_I_PE_ME_FUNDO</t>
  </si>
  <si>
    <t>71</t>
  </si>
  <si>
    <t>GLISY_CUIS_J_PRATELEIRA(16+16)_TOP</t>
  </si>
  <si>
    <t>HDF Folheado Carv</t>
  </si>
  <si>
    <t>72</t>
  </si>
  <si>
    <t>COLAR ANTES DE CNC</t>
  </si>
  <si>
    <t>GLISY_CUIS_J_PRATELEIRA(16+16)_BXO</t>
  </si>
  <si>
    <t>73</t>
  </si>
  <si>
    <t>GLISY_CUIS_J_PRATELEIRA(16+16)_RIPA_DIR</t>
  </si>
  <si>
    <t>74</t>
  </si>
  <si>
    <t>GLISY_CUIS_J_PRATELEIRA(16+16)_RIPA_TRAS</t>
  </si>
  <si>
    <t>75</t>
  </si>
  <si>
    <t>GLISY_CUIS_J_PRATELEIRA2(16+16)_TOP</t>
  </si>
  <si>
    <t>76</t>
  </si>
  <si>
    <t>Y</t>
  </si>
  <si>
    <t>GLISY_CUIS_J_PRATELEIRA2(16+16)_BXO</t>
  </si>
  <si>
    <t>77</t>
  </si>
  <si>
    <t>GLISY_CUIS_J_PRATELEIRA2(16+16)_RIPA_DIR</t>
  </si>
  <si>
    <t>78</t>
  </si>
  <si>
    <t>GLISY_CUIS_J_PRATELEIRA2(16+16)_RIPA_TRAS</t>
  </si>
  <si>
    <t>79</t>
  </si>
  <si>
    <t>GLISY_CUIS_K_PAINEL1</t>
  </si>
  <si>
    <t>80</t>
  </si>
  <si>
    <t>GLISY_CUIS_K_PAINEL2</t>
  </si>
  <si>
    <t>81</t>
  </si>
  <si>
    <t>GLISY_CUIS_K_PAINEL3</t>
  </si>
  <si>
    <t>82</t>
  </si>
  <si>
    <t>GLISY_CUIS_K_PAINEL4</t>
  </si>
  <si>
    <t>83</t>
  </si>
  <si>
    <t>GLISY_CUIS_K_PAINEL_L_FRENTE</t>
  </si>
  <si>
    <t>84</t>
  </si>
  <si>
    <t>GLISY_CUIS_K_PAINEL_L_INTERIOR</t>
  </si>
  <si>
    <t>85</t>
  </si>
  <si>
    <t>Ref PEÇA (A)</t>
  </si>
  <si>
    <t>Observações (E)</t>
  </si>
  <si>
    <t>pes_plasticos</t>
  </si>
  <si>
    <t>Acessório</t>
  </si>
  <si>
    <t>garampas</t>
  </si>
  <si>
    <t>DOBRADIÇA</t>
  </si>
  <si>
    <t>suporte_prateleira</t>
  </si>
  <si>
    <t>GLISY_CUIS_A_GAV_AVNT_H139_lat_dir_</t>
  </si>
  <si>
    <t>GLISY_CUIS_A_GAV_AVNT_H139_lat_esq_</t>
  </si>
  <si>
    <t>Corrediça_AvantechYOU_CalhaD</t>
  </si>
  <si>
    <t>Corrdiça350 V6 30Kg</t>
  </si>
  <si>
    <t>Corrediça_AvantechYOU_CalhaE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</si>
  <si>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</si>
  <si>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</si>
  <si>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</si>
  <si>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</si>
  <si>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</si>
  <si>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</si>
  <si>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</si>
  <si>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GLISY_CUIS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</si>
  <si>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</si>
  <si>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</si>
  <si>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</si>
  <si>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GLISY_CUIS_A</t>
  </si>
  <si>
    <t>GLISY_CUIS_A_RODAPE_M(ESQ)</t>
  </si>
  <si>
    <t>GLISY_CUIS_A_GAV_AVNT_H139</t>
  </si>
  <si>
    <t>GLISY_CUIS_B</t>
  </si>
  <si>
    <t>GLISY_CUIS_C</t>
  </si>
  <si>
    <t>GLISY_CUIS_D</t>
  </si>
  <si>
    <t>GLISY_CUIS_E</t>
  </si>
  <si>
    <t>GLISY_CUIS_F</t>
  </si>
  <si>
    <t>GLISY_CUIS_G</t>
  </si>
  <si>
    <t>GLISY_CUIS_H</t>
  </si>
  <si>
    <t>GLISY_CUIS_I</t>
  </si>
  <si>
    <t>GLISY_CUIS_I_PE_ME</t>
  </si>
  <si>
    <t>GLISY_CUIS_J_PRATELEIRA(16+16)</t>
  </si>
  <si>
    <t>GLISY_CUIS_J_PRATELEIRA2(16+16)</t>
  </si>
  <si>
    <t>GLISY_CUIS_K</t>
  </si>
  <si>
    <t>"SW-Total Bounding Box Length@@@Bounding Box@@Default@GLISY_CUIS_K.SLDASM"</t>
  </si>
  <si>
    <t>"SW-Total Bounding Box Width@@@Bounding Box@@Default@GLISY_CUIS_K.SLDASM"</t>
  </si>
  <si>
    <t>"SW-Total Bounding Box Thickness@@@Bounding Box@@Default@GLISY_CUIS_K.SLDASM"</t>
  </si>
  <si>
    <t>GLISY_CUIS_K_PAINEL_L</t>
  </si>
  <si>
    <t>GLISY_CUIS_CHAO</t>
  </si>
  <si>
    <t>GLISY_CUIS_PAREDE1</t>
  </si>
  <si>
    <t>GLISY_CUIS_PAREDE2</t>
  </si>
  <si>
    <t>GLISY_CUIS_FRIGO_HISENSE</t>
  </si>
  <si>
    <t>GLISY_CUIS_MW_SAMSUNG</t>
  </si>
  <si>
    <t>GLISY_CUIS_I_tampo1</t>
  </si>
  <si>
    <t>GLISY_CUIS_I_tampo2</t>
  </si>
  <si>
    <t>GLISY_CUIS_I_rodamao</t>
  </si>
  <si>
    <t>EVIER_COMPOSITE50_NERO</t>
  </si>
  <si>
    <t>GLISY_CUIS_I_rodamao_lat</t>
  </si>
  <si>
    <t>INT: AGL GRIS | EXT: HDF LACADO RAL 7047 MATE + HDF FOLHEADO CARVALHO C/ VERNIZ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</si>
</sst>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60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164" fontId="12" fillId="0" borderId="29" xfId="0" applyNumberFormat="1" applyFont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14" fontId="10" fillId="2" borderId="6" xfId="1" applyNumberFormat="1" applyFont="1" applyFill="1" applyBorder="1" applyAlignment="1">
      <alignment horizontal="center" vertical="center" wrapText="1"/>
    </xf>
    <xf numFmtId="14" fontId="10" fillId="2" borderId="9" xfId="1" applyNumberFormat="1" applyFont="1" applyFill="1" applyBorder="1" applyAlignment="1">
      <alignment horizontal="center" vertical="center" wrapText="1"/>
    </xf>
    <xf numFmtId="14" fontId="10" fillId="2" borderId="4" xfId="1" applyNumberFormat="1" applyFont="1" applyFill="1" applyBorder="1" applyAlignment="1">
      <alignment horizontal="center" vertical="center" wrapText="1"/>
    </xf>
    <xf numFmtId="14" fontId="10" fillId="2" borderId="10" xfId="1" applyNumberFormat="1" applyFont="1" applyFill="1" applyBorder="1" applyAlignment="1">
      <alignment horizontal="center" vertical="center" wrapText="1"/>
    </xf>
    <xf numFmtId="14" fontId="10" fillId="2" borderId="1" xfId="1" applyNumberFormat="1" applyFont="1" applyFill="1" applyBorder="1" applyAlignment="1">
      <alignment horizontal="center" vertical="center" wrapText="1"/>
    </xf>
    <xf numFmtId="14" fontId="10" fillId="2" borderId="2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right" vertic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B18" sqref="B18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44845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9"/>
      <c r="C5" s="160"/>
      <c r="D5" s="160"/>
      <c r="E5" s="160"/>
      <c r="F5" s="161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/>
      <c r="B20" s="148" t="s">
        <v>52</v>
      </c>
      <c r="C20" s="25"/>
      <c r="D20" s="148"/>
      <c r="E20" s="162"/>
      <c r="F20" s="163"/>
      <c r="G20" s="164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/>
      <c r="D21" s="149"/>
      <c r="E21" s="28"/>
      <c r="F21" s="28"/>
      <c r="G21" s="28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369.69013541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39.950000000000003" customHeight="1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">
      <c r="A31" s="145"/>
      <c r="B31" s="145"/>
      <c r="C31"/>
      <c r="D31" s="37"/>
      <c r="E31" s="37"/>
      <c r="F31" s="37"/>
      <c r="G31" s="37"/>
      <c r="S31" s="75"/>
      <c r="T31" s="75"/>
    </row>
    <row r="32" spans="1:27" s="10" customFormat="1" ht="24.95" customHeight="1" x14ac:dyDescent="0.2">
      <c r="A32" s="144"/>
      <c r="B32" s="144"/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">
      <c r="A33" s="145"/>
      <c r="B33" s="145"/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">
      <c r="A34" s="145"/>
      <c r="B34" s="145"/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">
      <c r="A35" s="145"/>
      <c r="B35" s="145"/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">
      <c r="A36" s="145"/>
      <c r="B36" s="145"/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">
      <c r="A37" s="145"/>
      <c r="B37" s="145"/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">
      <c r="A38" s="145"/>
      <c r="B38" s="145"/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5"/>
      <c r="B39" s="145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5"/>
      <c r="B40" s="145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5"/>
      <c r="B41" s="145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5"/>
      <c r="B42" s="145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5"/>
      <c r="B43" s="145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5"/>
      <c r="B44" s="145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5"/>
      <c r="B45" s="145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6"/>
      <c r="B46" s="146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7"/>
      <c r="B47" s="147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4" t="s">
        <v>67</v>
      </c>
      <c r="B1" s="235" t="s">
        <v>68</v>
      </c>
      <c r="C1" s="235" t="s">
        <v>65</v>
      </c>
      <c r="D1" s="235" t="s">
        <v>69</v>
      </c>
      <c r="E1" s="235" t="s">
        <v>70</v>
      </c>
      <c r="F1" s="235" t="s">
        <v>71</v>
      </c>
      <c r="G1" s="235" t="s">
        <v>72</v>
      </c>
      <c r="H1" s="235" t="s">
        <v>73</v>
      </c>
      <c r="I1" s="235" t="s">
        <v>74</v>
      </c>
      <c r="J1" s="235" t="s">
        <v>75</v>
      </c>
      <c r="K1" s="235" t="s">
        <v>278</v>
      </c>
      <c r="L1" s="235" t="s">
        <v>279</v>
      </c>
      <c r="M1" s="235" t="s">
        <v>280</v>
      </c>
      <c r="N1" s="235" t="s">
        <v>281</v>
      </c>
      <c r="O1" s="235" t="s">
        <v>282</v>
      </c>
      <c r="P1" s="235" t="s">
        <v>283</v>
      </c>
      <c r="Q1" s="236" t="s">
        <v>284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11"/>
  <sheetViews>
    <sheetView workbookViewId="0"/>
  </sheetViews>
  <sheetFormatPr defaultRowHeight="12.75" x14ac:dyDescent="0.2"/>
  <cols>
    <col min="1" max="1" width="28.1406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9" t="s">
        <v>67</v>
      </c>
      <c r="B1" s="240" t="s">
        <v>68</v>
      </c>
      <c r="C1" s="240" t="s">
        <v>65</v>
      </c>
      <c r="D1" s="240" t="s">
        <v>69</v>
      </c>
      <c r="E1" s="240" t="s">
        <v>70</v>
      </c>
      <c r="F1" s="240" t="s">
        <v>71</v>
      </c>
      <c r="G1" s="240" t="s">
        <v>72</v>
      </c>
      <c r="H1" s="240" t="s">
        <v>73</v>
      </c>
      <c r="I1" s="240" t="s">
        <v>74</v>
      </c>
      <c r="J1" s="240" t="s">
        <v>75</v>
      </c>
      <c r="K1" s="240" t="s">
        <v>76</v>
      </c>
      <c r="L1" s="240" t="s">
        <v>77</v>
      </c>
      <c r="M1" s="240" t="s">
        <v>78</v>
      </c>
      <c r="N1" s="240" t="s">
        <v>79</v>
      </c>
      <c r="O1" s="240" t="s">
        <v>80</v>
      </c>
      <c r="P1" s="240" t="s">
        <v>81</v>
      </c>
      <c r="Q1" s="240" t="s">
        <v>82</v>
      </c>
      <c r="R1" s="240" t="s">
        <v>83</v>
      </c>
      <c r="S1" s="240" t="s">
        <v>84</v>
      </c>
      <c r="T1" s="240" t="s">
        <v>85</v>
      </c>
      <c r="U1" s="240" t="s">
        <v>86</v>
      </c>
      <c r="V1" s="244" t="s">
        <v>87</v>
      </c>
    </row>
    <row r="2" spans="1:22" x14ac:dyDescent="0.2">
      <c r="A2" s="238" t="s">
        <v>308</v>
      </c>
      <c r="B2" s="219"/>
      <c r="C2" s="219"/>
      <c r="D2" s="219">
        <v>1</v>
      </c>
      <c r="E2" s="219"/>
      <c r="F2" s="219"/>
      <c r="G2" s="219"/>
      <c r="H2" s="237" t="s">
        <v>91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45"/>
    </row>
    <row r="3" spans="1:22" x14ac:dyDescent="0.2">
      <c r="A3" s="238" t="s">
        <v>309</v>
      </c>
      <c r="B3" s="219"/>
      <c r="C3" s="219"/>
      <c r="D3" s="219">
        <v>1</v>
      </c>
      <c r="E3" s="219"/>
      <c r="F3" s="219"/>
      <c r="G3" s="219"/>
      <c r="H3" s="237" t="s">
        <v>94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45"/>
    </row>
    <row r="4" spans="1:22" x14ac:dyDescent="0.2">
      <c r="A4" s="238" t="s">
        <v>310</v>
      </c>
      <c r="B4" s="219"/>
      <c r="C4" s="219"/>
      <c r="D4" s="219">
        <v>1</v>
      </c>
      <c r="E4" s="219"/>
      <c r="F4" s="219"/>
      <c r="G4" s="219"/>
      <c r="H4" s="237" t="s">
        <v>96</v>
      </c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45"/>
    </row>
    <row r="5" spans="1:22" x14ac:dyDescent="0.2">
      <c r="A5" s="238" t="s">
        <v>311</v>
      </c>
      <c r="B5" s="219"/>
      <c r="C5" s="219"/>
      <c r="D5" s="219">
        <v>1</v>
      </c>
      <c r="E5" s="219"/>
      <c r="F5" s="219"/>
      <c r="G5" s="219"/>
      <c r="H5" s="237" t="s">
        <v>98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45"/>
    </row>
    <row r="6" spans="1:22" x14ac:dyDescent="0.2">
      <c r="A6" s="238" t="s">
        <v>312</v>
      </c>
      <c r="B6" s="219"/>
      <c r="C6" s="219"/>
      <c r="D6" s="219">
        <v>1</v>
      </c>
      <c r="E6" s="219"/>
      <c r="F6" s="219"/>
      <c r="G6" s="219"/>
      <c r="H6" s="237" t="s">
        <v>100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45"/>
    </row>
    <row r="7" spans="1:22" x14ac:dyDescent="0.2">
      <c r="A7" s="238" t="s">
        <v>313</v>
      </c>
      <c r="B7" s="219"/>
      <c r="C7" s="219"/>
      <c r="D7" s="219">
        <v>1</v>
      </c>
      <c r="E7" s="219"/>
      <c r="F7" s="219"/>
      <c r="G7" s="219"/>
      <c r="H7" s="237" t="s">
        <v>103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45"/>
    </row>
    <row r="8" spans="1:22" x14ac:dyDescent="0.2">
      <c r="A8" s="238" t="s">
        <v>314</v>
      </c>
      <c r="B8" s="219"/>
      <c r="C8" s="219"/>
      <c r="D8" s="219">
        <v>1</v>
      </c>
      <c r="E8" s="219"/>
      <c r="F8" s="219"/>
      <c r="G8" s="219"/>
      <c r="H8" s="237" t="s">
        <v>105</v>
      </c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45"/>
    </row>
    <row r="9" spans="1:22" x14ac:dyDescent="0.2">
      <c r="A9" s="238" t="s">
        <v>315</v>
      </c>
      <c r="B9" s="219"/>
      <c r="C9" s="219"/>
      <c r="D9" s="219">
        <v>1</v>
      </c>
      <c r="E9" s="219"/>
      <c r="F9" s="219"/>
      <c r="G9" s="219"/>
      <c r="H9" s="237" t="s">
        <v>107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45"/>
    </row>
    <row r="10" spans="1:22" x14ac:dyDescent="0.2">
      <c r="A10" s="238" t="s">
        <v>316</v>
      </c>
      <c r="B10" s="219"/>
      <c r="C10" s="219"/>
      <c r="D10" s="219">
        <v>1</v>
      </c>
      <c r="E10" s="219"/>
      <c r="F10" s="219"/>
      <c r="G10" s="219"/>
      <c r="H10" s="237" t="s">
        <v>109</v>
      </c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45"/>
    </row>
    <row r="11" spans="1:22" ht="13.5" thickBot="1" x14ac:dyDescent="0.25">
      <c r="A11" s="241" t="s">
        <v>317</v>
      </c>
      <c r="B11" s="242"/>
      <c r="C11" s="242"/>
      <c r="D11" s="242">
        <v>1</v>
      </c>
      <c r="E11" s="242"/>
      <c r="F11" s="242"/>
      <c r="G11" s="242"/>
      <c r="H11" s="243" t="s">
        <v>111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tabSelected="1" view="pageBreakPreview" zoomScale="70" zoomScaleNormal="100" zoomScaleSheetLayoutView="70" workbookViewId="0">
      <selection activeCell="H3" sqref="H3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5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</v>
      </c>
      <c r="C2" s="151"/>
      <c r="D2" s="151"/>
      <c r="E2" s="151"/>
      <c r="F2" s="152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3"/>
      <c r="C3" s="154"/>
      <c r="D3" s="154"/>
      <c r="E3" s="154"/>
      <c r="F3" s="155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6">
        <f ca="1">TODAY()</f>
        <v>44845</v>
      </c>
      <c r="C4" s="157"/>
      <c r="D4" s="157"/>
      <c r="E4" s="157"/>
      <c r="F4" s="158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x14ac:dyDescent="0.25">
      <c r="A5" s="258" t="s">
        <v>28</v>
      </c>
      <c r="B5" s="253" t="s">
        <v>318</v>
      </c>
      <c r="C5" s="252"/>
      <c r="D5" s="252"/>
      <c r="E5" s="252"/>
      <c r="F5" s="254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.75" customHeight="1" thickBot="1" x14ac:dyDescent="0.3">
      <c r="A6" s="259"/>
      <c r="B6" s="255"/>
      <c r="C6" s="256"/>
      <c r="D6" s="256"/>
      <c r="E6" s="256"/>
      <c r="F6" s="257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8" t="s">
        <v>10</v>
      </c>
      <c r="B20" s="148" t="s">
        <v>11</v>
      </c>
      <c r="C20" s="25"/>
      <c r="D20" s="148" t="s">
        <v>8</v>
      </c>
      <c r="E20" s="162" t="s">
        <v>1</v>
      </c>
      <c r="F20" s="163"/>
      <c r="G20" s="164"/>
      <c r="H20" s="148" t="s">
        <v>12</v>
      </c>
      <c r="I20" s="148" t="s">
        <v>27</v>
      </c>
      <c r="J20" s="148" t="s">
        <v>35</v>
      </c>
      <c r="K20" s="148" t="s">
        <v>41</v>
      </c>
      <c r="L20" s="148" t="s">
        <v>42</v>
      </c>
      <c r="M20" s="148" t="s">
        <v>43</v>
      </c>
      <c r="N20" s="148" t="s">
        <v>44</v>
      </c>
      <c r="O20" s="148" t="s">
        <v>45</v>
      </c>
      <c r="P20" s="148" t="s">
        <v>46</v>
      </c>
      <c r="Q20" s="148" t="s">
        <v>47</v>
      </c>
      <c r="R20" s="148" t="s">
        <v>48</v>
      </c>
      <c r="S20" s="148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9"/>
      <c r="B21" s="149"/>
      <c r="C21" s="26" t="s">
        <v>4</v>
      </c>
      <c r="D21" s="149"/>
      <c r="E21" s="28" t="s">
        <v>5</v>
      </c>
      <c r="F21" s="28" t="s">
        <v>6</v>
      </c>
      <c r="G21" s="28" t="s">
        <v>7</v>
      </c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GLISY_CUIS_A_COSTA</v>
      </c>
      <c r="B22" s="20" t="str">
        <f>'DATA - Paineis'!C2&amp;" "&amp;'DATA - Paineis'!G2&amp;" "&amp;'DATA - Paineis'!J2</f>
        <v xml:space="preserve">AG L Gris 10 </v>
      </c>
      <c r="C22" s="21"/>
      <c r="D22" s="29">
        <f>IF((ROSTO!BCL_Units&gt;0),'DATA - Paineis'!D2*ROSTO!BCL_Units,'DATA - Paineis'!D2)</f>
        <v>1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916</v>
      </c>
      <c r="F22" s="29">
        <f>IF('DATA - Paineis'!J2="CNC",IF('DATA - Paineis'!O2&lt;&gt;"Y",'DATA - Paineis'!F2,'DATA - Paineis'!E2)+6,IF('DATA - Paineis'!O2&lt;&gt;"Y",'DATA - Paineis'!F2,'DATA - Paineis'!E2))</f>
        <v>721</v>
      </c>
      <c r="G22" s="29">
        <f>'DATA - Paineis'!G2</f>
        <v>10</v>
      </c>
      <c r="H22" s="248" t="str">
        <f>'DATA - Paineis'!H2</f>
        <v>1</v>
      </c>
      <c r="I22" s="29" t="str">
        <f>'DATA - Paineis'!I2</f>
        <v>X</v>
      </c>
      <c r="J22" s="29">
        <f>'DATA - Paineis'!V2</f>
        <v>0</v>
      </c>
      <c r="K22" s="86">
        <f>'DATA - Paineis'!P2</f>
        <v>0</v>
      </c>
      <c r="L22" s="86">
        <f>'DATA - Paineis'!Q2</f>
        <v>0</v>
      </c>
      <c r="M22" s="86">
        <f>'DATA - Paineis'!R2</f>
        <v>0</v>
      </c>
      <c r="N22" s="86">
        <f>'DATA - Paineis'!S2</f>
        <v>0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86">
        <f>'DATA - Paineis'!T2</f>
        <v>0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GLISY_CUIS_C_COSTA</v>
      </c>
      <c r="B23" s="20" t="str">
        <f>'DATA - Paineis'!C3&amp;" "&amp;'DATA - Paineis'!G3&amp;" "&amp;'DATA - Paineis'!J3</f>
        <v xml:space="preserve">AG L Gris 10 </v>
      </c>
      <c r="C23" s="21"/>
      <c r="D23" s="86">
        <f>IF((ROSTO!BCL_Units&gt;0),'DATA - Paineis'!D3*ROSTO!BCL_Units,'DATA - Paineis'!D3)</f>
        <v>1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560</v>
      </c>
      <c r="F23" s="86">
        <f>IF('DATA - Paineis'!J3="CNC",IF('DATA - Paineis'!O3&lt;&gt;"Y",'DATA - Paineis'!F3,'DATA - Paineis'!E3)+6,IF('DATA - Paineis'!O3&lt;&gt;"Y",'DATA - Paineis'!F3,'DATA - Paineis'!E3))</f>
        <v>549</v>
      </c>
      <c r="G23" s="86">
        <f>'DATA - Paineis'!G3</f>
        <v>10</v>
      </c>
      <c r="H23" s="248" t="str">
        <f>'DATA - Paineis'!H3</f>
        <v>2</v>
      </c>
      <c r="I23" s="86" t="str">
        <f>'DATA - Paineis'!I3</f>
        <v>X</v>
      </c>
      <c r="J23" s="86">
        <f>'DATA - Paineis'!V3</f>
        <v>0</v>
      </c>
      <c r="K23" s="86">
        <f>'DATA - Paineis'!P3</f>
        <v>0</v>
      </c>
      <c r="L23" s="86">
        <f>'DATA - Paineis'!Q3</f>
        <v>0</v>
      </c>
      <c r="M23" s="86">
        <f>'DATA - Paineis'!R3</f>
        <v>0</v>
      </c>
      <c r="N23" s="86">
        <f>'DATA - Paineis'!S3</f>
        <v>0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86">
        <f>'DATA - Paineis'!T3</f>
        <v>0</v>
      </c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GLISY_CUIS_F_COSTA</v>
      </c>
      <c r="B24" s="20" t="str">
        <f>'DATA - Paineis'!C4&amp;" "&amp;'DATA - Paineis'!G4&amp;" "&amp;'DATA - Paineis'!J4</f>
        <v xml:space="preserve">AG L Gris 10 </v>
      </c>
      <c r="C24" s="21"/>
      <c r="D24" s="86">
        <f>IF((ROSTO!BCL_Units&gt;0),'DATA - Paineis'!D4*ROSTO!BCL_Units,'DATA - Paineis'!D4)</f>
        <v>1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711</v>
      </c>
      <c r="F24" s="86">
        <f>IF('DATA - Paineis'!J4="CNC",IF('DATA - Paineis'!O4&lt;&gt;"Y",'DATA - Paineis'!F4,'DATA - Paineis'!E4)+6,IF('DATA - Paineis'!O4&lt;&gt;"Y",'DATA - Paineis'!F4,'DATA - Paineis'!E4))</f>
        <v>600</v>
      </c>
      <c r="G24" s="86">
        <f>'DATA - Paineis'!G4</f>
        <v>10</v>
      </c>
      <c r="H24" s="248" t="str">
        <f>'DATA - Paineis'!H4</f>
        <v>3</v>
      </c>
      <c r="I24" s="86" t="str">
        <f>'DATA - Paineis'!I4</f>
        <v>X</v>
      </c>
      <c r="J24" s="86">
        <f>'DATA - Paineis'!V4</f>
        <v>0</v>
      </c>
      <c r="K24" s="86">
        <f>'DATA - Paineis'!P4</f>
        <v>0</v>
      </c>
      <c r="L24" s="86">
        <f>'DATA - Paineis'!Q4</f>
        <v>0</v>
      </c>
      <c r="M24" s="86">
        <f>'DATA - Paineis'!R4</f>
        <v>0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GLISY_CUIS_G_COSTA</v>
      </c>
      <c r="B25" s="20" t="str">
        <f>'DATA - Paineis'!C5&amp;" "&amp;'DATA - Paineis'!G5&amp;" "&amp;'DATA - Paineis'!J5</f>
        <v xml:space="preserve">AG L Gris 10 </v>
      </c>
      <c r="C25" s="21"/>
      <c r="D25" s="86">
        <f>IF((ROSTO!BCL_Units&gt;0),'DATA - Paineis'!D5*ROSTO!BCL_Units,'DATA - Paineis'!D5)</f>
        <v>1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1000</v>
      </c>
      <c r="F25" s="86">
        <f>IF('DATA - Paineis'!J5="CNC",IF('DATA - Paineis'!O5&lt;&gt;"Y",'DATA - Paineis'!F5,'DATA - Paineis'!E5)+6,IF('DATA - Paineis'!O5&lt;&gt;"Y",'DATA - Paineis'!F5,'DATA - Paineis'!E5))</f>
        <v>909</v>
      </c>
      <c r="G25" s="86">
        <f>'DATA - Paineis'!G5</f>
        <v>10</v>
      </c>
      <c r="H25" s="248" t="str">
        <f>'DATA - Paineis'!H5</f>
        <v>4</v>
      </c>
      <c r="I25" s="86" t="str">
        <f>'DATA - Paineis'!I5</f>
        <v>X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>
        <f>'DATA - Paineis'!R5</f>
        <v>0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 t="str">
        <f>'DATA - Paineis'!A6</f>
        <v>GLISY_CUIS_H_COSTA</v>
      </c>
      <c r="B26" s="20" t="str">
        <f>'DATA - Paineis'!C6&amp;" "&amp;'DATA - Paineis'!G6&amp;" "&amp;'DATA - Paineis'!J6</f>
        <v xml:space="preserve">AG L Gris 10 </v>
      </c>
      <c r="C26" s="21"/>
      <c r="D26" s="86">
        <f>IF((ROSTO!BCL_Units&gt;0),'DATA - Paineis'!D6*ROSTO!BCL_Units,'DATA - Paineis'!D6)</f>
        <v>1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909</v>
      </c>
      <c r="F26" s="86">
        <f>IF('DATA - Paineis'!J6="CNC",IF('DATA - Paineis'!O6&lt;&gt;"Y",'DATA - Paineis'!F6,'DATA - Paineis'!E6)+6,IF('DATA - Paineis'!O6&lt;&gt;"Y",'DATA - Paineis'!F6,'DATA - Paineis'!E6))</f>
        <v>500</v>
      </c>
      <c r="G26" s="86">
        <f>'DATA - Paineis'!G6</f>
        <v>10</v>
      </c>
      <c r="H26" s="248" t="str">
        <f>'DATA - Paineis'!H6</f>
        <v>5</v>
      </c>
      <c r="I26" s="86" t="str">
        <f>'DATA - Paineis'!I6</f>
        <v>X</v>
      </c>
      <c r="J26" s="86">
        <f>'DATA - Paineis'!V6</f>
        <v>0</v>
      </c>
      <c r="K26" s="86">
        <f>'DATA - Paineis'!P6</f>
        <v>0</v>
      </c>
      <c r="L26" s="86">
        <f>'DATA - Paineis'!Q6</f>
        <v>0</v>
      </c>
      <c r="M26" s="86">
        <f>'DATA - Paineis'!R6</f>
        <v>0</v>
      </c>
      <c r="N26" s="86">
        <f>'DATA - Paineis'!S6</f>
        <v>0</v>
      </c>
      <c r="O26" s="86">
        <f>'DATA - Paineis'!K6</f>
        <v>0</v>
      </c>
      <c r="P26" s="86">
        <f>'DATA - Paineis'!L6</f>
        <v>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 t="str">
        <f>'DATA - Paineis'!A7</f>
        <v>GLISY_CUIS_A_GAV_AVNT_H139_COSTA</v>
      </c>
      <c r="B27" s="20" t="str">
        <f>'DATA - Paineis'!C7&amp;" "&amp;'DATA - Paineis'!G7&amp;" "&amp;'DATA - Paineis'!J7</f>
        <v>AG L Gris 16 CNC</v>
      </c>
      <c r="C27" s="21"/>
      <c r="D27" s="86">
        <f>IF((ROSTO!BCL_Units&gt;0),'DATA - Paineis'!D7*ROSTO!BCL_Units,'DATA - Paineis'!D7)</f>
        <v>1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288.5</v>
      </c>
      <c r="F27" s="86">
        <f>IF('DATA - Paineis'!J7="CNC",IF('DATA - Paineis'!O7&lt;&gt;"Y",'DATA - Paineis'!F7,'DATA - Paineis'!E7)+6,IF('DATA - Paineis'!O7&lt;&gt;"Y",'DATA - Paineis'!F7,'DATA - Paineis'!E7))</f>
        <v>98</v>
      </c>
      <c r="G27" s="86">
        <f>'DATA - Paineis'!G7</f>
        <v>16</v>
      </c>
      <c r="H27" s="248" t="str">
        <f>'DATA - Paineis'!H7</f>
        <v>6</v>
      </c>
      <c r="I27" s="86">
        <f>'DATA - Paineis'!I7</f>
        <v>0</v>
      </c>
      <c r="J27" s="86" t="str">
        <f>'DATA - Paineis'!V7</f>
        <v>X</v>
      </c>
      <c r="K27" s="86">
        <f>'DATA - Paineis'!P7</f>
        <v>0</v>
      </c>
      <c r="L27" s="86">
        <f>'DATA - Paineis'!Q7</f>
        <v>0</v>
      </c>
      <c r="M27" s="86" t="str">
        <f>'DATA - Paineis'!R7</f>
        <v>X</v>
      </c>
      <c r="N27" s="86">
        <f>'DATA - Paineis'!S7</f>
        <v>0</v>
      </c>
      <c r="O27" s="86">
        <f>'DATA - Paineis'!K7</f>
        <v>0</v>
      </c>
      <c r="P27" s="86">
        <f>'DATA - Paineis'!L7</f>
        <v>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 t="str">
        <f>'DATA - Paineis'!A8</f>
        <v>GLISY_CUIS_A_GAV_AVNT_H139_FUNDO</v>
      </c>
      <c r="B28" s="20" t="str">
        <f>'DATA - Paineis'!C8&amp;" "&amp;'DATA - Paineis'!G8&amp;" "&amp;'DATA - Paineis'!J8</f>
        <v>AG L Gris 16 CNC</v>
      </c>
      <c r="C28" s="21"/>
      <c r="D28" s="86">
        <f>IF((ROSTO!BCL_Units&gt;0),'DATA - Paineis'!D8*ROSTO!BCL_Units,'DATA - Paineis'!D8)</f>
        <v>1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496</v>
      </c>
      <c r="F28" s="86">
        <f>IF('DATA - Paineis'!J8="CNC",IF('DATA - Paineis'!O8&lt;&gt;"Y",'DATA - Paineis'!F8,'DATA - Paineis'!E8)+6,IF('DATA - Paineis'!O8&lt;&gt;"Y",'DATA - Paineis'!F8,'DATA - Paineis'!E8))</f>
        <v>288.5</v>
      </c>
      <c r="G28" s="86">
        <f>'DATA - Paineis'!G8</f>
        <v>16</v>
      </c>
      <c r="H28" s="248" t="str">
        <f>'DATA - Paineis'!H8</f>
        <v>7</v>
      </c>
      <c r="I28" s="86">
        <f>'DATA - Paineis'!I8</f>
        <v>0</v>
      </c>
      <c r="J28" s="86" t="str">
        <f>'DATA - Paineis'!V8</f>
        <v>X</v>
      </c>
      <c r="K28" s="86">
        <f>'DATA - Paineis'!P8</f>
        <v>0</v>
      </c>
      <c r="L28" s="86">
        <f>'DATA - Paineis'!Q8</f>
        <v>0</v>
      </c>
      <c r="M28" s="86">
        <f>'DATA - Paineis'!R8</f>
        <v>0</v>
      </c>
      <c r="N28" s="86">
        <f>'DATA - Paineis'!S8</f>
        <v>0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 t="str">
        <f>'DATA - Paineis'!A9</f>
        <v>GLISY_CUIS_A_CIMA</v>
      </c>
      <c r="B29" s="20" t="str">
        <f>'DATA - Paineis'!C9&amp;" "&amp;'DATA - Paineis'!G9&amp;" "&amp;'DATA - Paineis'!J9</f>
        <v>AG L Gris 19 CNC</v>
      </c>
      <c r="C29" s="21"/>
      <c r="D29" s="86">
        <f>IF((ROSTO!BCL_Units&gt;0),'DATA - Paineis'!D9*ROSTO!BCL_Units,'DATA - Paineis'!D9)</f>
        <v>1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922</v>
      </c>
      <c r="F29" s="86">
        <f>IF('DATA - Paineis'!J9="CNC",IF('DATA - Paineis'!O9&lt;&gt;"Y",'DATA - Paineis'!F9,'DATA - Paineis'!E9)+6,IF('DATA - Paineis'!O9&lt;&gt;"Y",'DATA - Paineis'!F9,'DATA - Paineis'!E9))</f>
        <v>529</v>
      </c>
      <c r="G29" s="86">
        <f>'DATA - Paineis'!G9</f>
        <v>19</v>
      </c>
      <c r="H29" s="248" t="str">
        <f>'DATA - Paineis'!H9</f>
        <v>8</v>
      </c>
      <c r="I29" s="86" t="str">
        <f>'DATA - Paineis'!I9</f>
        <v>X</v>
      </c>
      <c r="J29" s="86" t="str">
        <f>'DATA - Paineis'!V9</f>
        <v>X</v>
      </c>
      <c r="K29" s="86" t="str">
        <f>'DATA - Paineis'!P9</f>
        <v>X</v>
      </c>
      <c r="L29" s="86" t="str">
        <f>'DATA - Paineis'!Q9</f>
        <v>X</v>
      </c>
      <c r="M29" s="86" t="str">
        <f>'DATA - Paineis'!R9</f>
        <v>X</v>
      </c>
      <c r="N29" s="86">
        <f>'DATA - Paineis'!S9</f>
        <v>0</v>
      </c>
      <c r="O29" s="86">
        <f>'DATA - Paineis'!K9</f>
        <v>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 t="str">
        <f>'DATA - Paineis'!A10</f>
        <v>GLISY_CUIS_A_DIVISORIA</v>
      </c>
      <c r="B30" s="20" t="str">
        <f>'DATA - Paineis'!C10&amp;" "&amp;'DATA - Paineis'!G10&amp;" "&amp;'DATA - Paineis'!J10</f>
        <v>AG L Gris 19 CNC</v>
      </c>
      <c r="C30" s="21"/>
      <c r="D30" s="86">
        <f>IF((ROSTO!BCL_Units&gt;0),'DATA - Paineis'!D10*ROSTO!BCL_Units,'DATA - Paineis'!D10)</f>
        <v>1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689</v>
      </c>
      <c r="F30" s="86">
        <f>IF('DATA - Paineis'!J10="CNC",IF('DATA - Paineis'!O10&lt;&gt;"Y",'DATA - Paineis'!F10,'DATA - Paineis'!E10)+6,IF('DATA - Paineis'!O10&lt;&gt;"Y",'DATA - Paineis'!F10,'DATA - Paineis'!E10))</f>
        <v>546</v>
      </c>
      <c r="G30" s="86">
        <f>'DATA - Paineis'!G10</f>
        <v>19</v>
      </c>
      <c r="H30" s="248" t="str">
        <f>'DATA - Paineis'!H10</f>
        <v>9</v>
      </c>
      <c r="I30" s="86" t="str">
        <f>'DATA - Paineis'!I10</f>
        <v>X</v>
      </c>
      <c r="J30" s="86" t="str">
        <f>'DATA - Paineis'!V10</f>
        <v>X</v>
      </c>
      <c r="K30" s="86">
        <f>'DATA - Paineis'!P10</f>
        <v>0</v>
      </c>
      <c r="L30" s="86">
        <f>'DATA - Paineis'!Q10</f>
        <v>0</v>
      </c>
      <c r="M30" s="86" t="str">
        <f>'DATA - Paineis'!R10</f>
        <v>X</v>
      </c>
      <c r="N30" s="86">
        <f>'DATA - Paineis'!S10</f>
        <v>0</v>
      </c>
      <c r="O30" s="86">
        <f>'DATA - Paineis'!K10</f>
        <v>0</v>
      </c>
      <c r="P30" s="86">
        <f>'DATA - Paineis'!L10</f>
        <v>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 t="str">
        <f>'DATA - Paineis'!A11</f>
        <v>GLISY_CUIS_A_FUNDO</v>
      </c>
      <c r="B31" s="20" t="str">
        <f>'DATA - Paineis'!C11&amp;" "&amp;'DATA - Paineis'!G11&amp;" "&amp;'DATA - Paineis'!J11</f>
        <v>AG L Gris 19 CNC</v>
      </c>
      <c r="C31" s="21"/>
      <c r="D31" s="86">
        <f>IF((ROSTO!BCL_Units&gt;0),'DATA - Paineis'!D11*ROSTO!BCL_Units,'DATA - Paineis'!D11)</f>
        <v>1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922</v>
      </c>
      <c r="F31" s="86">
        <f>IF('DATA - Paineis'!J11="CNC",IF('DATA - Paineis'!O11&lt;&gt;"Y",'DATA - Paineis'!F11,'DATA - Paineis'!E11)+6,IF('DATA - Paineis'!O11&lt;&gt;"Y",'DATA - Paineis'!F11,'DATA - Paineis'!E11))</f>
        <v>546</v>
      </c>
      <c r="G31" s="86">
        <f>'DATA - Paineis'!G11</f>
        <v>19</v>
      </c>
      <c r="H31" s="248" t="str">
        <f>'DATA - Paineis'!H11</f>
        <v>10</v>
      </c>
      <c r="I31" s="86" t="str">
        <f>'DATA - Paineis'!I11</f>
        <v>X</v>
      </c>
      <c r="J31" s="86">
        <f>'DATA - Paineis'!V11</f>
        <v>0</v>
      </c>
      <c r="K31" s="86" t="str">
        <f>'DATA - Paineis'!P11</f>
        <v>X</v>
      </c>
      <c r="L31" s="86" t="str">
        <f>'DATA - Paineis'!Q11</f>
        <v>X</v>
      </c>
      <c r="M31" s="86" t="str">
        <f>'DATA - Paineis'!R11</f>
        <v>X</v>
      </c>
      <c r="N31" s="86">
        <f>'DATA - Paineis'!S11</f>
        <v>0</v>
      </c>
      <c r="O31" s="86">
        <f>'DATA - Paineis'!K11</f>
        <v>0</v>
      </c>
      <c r="P31" s="86">
        <f>'DATA - Paineis'!L11</f>
        <v>0</v>
      </c>
      <c r="Q31" s="86">
        <f>'DATA - Paineis'!M11</f>
        <v>0</v>
      </c>
      <c r="R31" s="86">
        <f>'DATA - Paineis'!N11</f>
        <v>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 t="str">
        <f>'DATA - Paineis'!A12</f>
        <v>GLISY_CUIS_A_GAV_AVNT_H139_FRENTE</v>
      </c>
      <c r="B32" s="20" t="str">
        <f>'DATA - Paineis'!C12&amp;" "&amp;'DATA - Paineis'!G12&amp;" "&amp;'DATA - Paineis'!J12</f>
        <v>AG L Gris 19 CNC</v>
      </c>
      <c r="C32" s="21"/>
      <c r="D32" s="86">
        <f>IF((ROSTO!BCL_Units&gt;0),'DATA - Paineis'!D12*ROSTO!BCL_Units,'DATA - Paineis'!D12)</f>
        <v>1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308.5</v>
      </c>
      <c r="F32" s="86">
        <f>IF('DATA - Paineis'!J12="CNC",IF('DATA - Paineis'!O12&lt;&gt;"Y",'DATA - Paineis'!F12,'DATA - Paineis'!E12)+6,IF('DATA - Paineis'!O12&lt;&gt;"Y",'DATA - Paineis'!F12,'DATA - Paineis'!E12))</f>
        <v>184</v>
      </c>
      <c r="G32" s="86">
        <f>'DATA - Paineis'!G12</f>
        <v>19</v>
      </c>
      <c r="H32" s="248" t="str">
        <f>'DATA - Paineis'!H12</f>
        <v>11</v>
      </c>
      <c r="I32" s="86" t="str">
        <f>'DATA - Paineis'!I12</f>
        <v>X</v>
      </c>
      <c r="J32" s="86">
        <f>'DATA - Paineis'!V12</f>
        <v>0</v>
      </c>
      <c r="K32" s="86" t="str">
        <f>'DATA - Paineis'!P12</f>
        <v>X</v>
      </c>
      <c r="L32" s="86" t="str">
        <f>'DATA - Paineis'!Q12</f>
        <v>X</v>
      </c>
      <c r="M32" s="86" t="str">
        <f>'DATA - Paineis'!R12</f>
        <v>X</v>
      </c>
      <c r="N32" s="86" t="str">
        <f>'DATA - Paineis'!S12</f>
        <v>X</v>
      </c>
      <c r="O32" s="86">
        <f>'DATA - Paineis'!K12</f>
        <v>0</v>
      </c>
      <c r="P32" s="86">
        <f>'DATA - Paineis'!L12</f>
        <v>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 t="str">
        <f>'DATA - Paineis'!A13</f>
        <v>GLISY_CUIS_A_LAT_DIR</v>
      </c>
      <c r="B33" s="20" t="str">
        <f>'DATA - Paineis'!C13&amp;" "&amp;'DATA - Paineis'!G13&amp;" "&amp;'DATA - Paineis'!J13</f>
        <v>AG L Gris 19 CNC</v>
      </c>
      <c r="C33" s="21"/>
      <c r="D33" s="86">
        <f>IF((ROSTO!BCL_Units&gt;0),'DATA - Paineis'!D13*ROSTO!BCL_Units,'DATA - Paineis'!D13)</f>
        <v>1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689</v>
      </c>
      <c r="F33" s="86">
        <f>IF('DATA - Paineis'!J13="CNC",IF('DATA - Paineis'!O13&lt;&gt;"Y",'DATA - Paineis'!F13,'DATA - Paineis'!E13)+6,IF('DATA - Paineis'!O13&lt;&gt;"Y",'DATA - Paineis'!F13,'DATA - Paineis'!E13))</f>
        <v>546</v>
      </c>
      <c r="G33" s="86">
        <f>'DATA - Paineis'!G13</f>
        <v>19</v>
      </c>
      <c r="H33" s="248" t="str">
        <f>'DATA - Paineis'!H13</f>
        <v>12</v>
      </c>
      <c r="I33" s="86" t="str">
        <f>'DATA - Paineis'!I13</f>
        <v>X</v>
      </c>
      <c r="J33" s="86">
        <f>'DATA - Paineis'!V13</f>
        <v>0</v>
      </c>
      <c r="K33" s="86">
        <f>'DATA - Paineis'!P13</f>
        <v>0</v>
      </c>
      <c r="L33" s="86">
        <f>'DATA - Paineis'!Q13</f>
        <v>0</v>
      </c>
      <c r="M33" s="86" t="str">
        <f>'DATA - Paineis'!R13</f>
        <v>X</v>
      </c>
      <c r="N33" s="86">
        <f>'DATA - Paineis'!S13</f>
        <v>0</v>
      </c>
      <c r="O33" s="86">
        <f>'DATA - Paineis'!K13</f>
        <v>60</v>
      </c>
      <c r="P33" s="86">
        <f>'DATA - Paineis'!L13</f>
        <v>60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 t="str">
        <f>'DATA - Paineis'!A14</f>
        <v>GLISY_CUIS_A_LAT_ESQ</v>
      </c>
      <c r="B34" s="20" t="str">
        <f>'DATA - Paineis'!C14&amp;" "&amp;'DATA - Paineis'!G14&amp;" "&amp;'DATA - Paineis'!J14</f>
        <v>AG L Gris 19 CNC</v>
      </c>
      <c r="C34" s="21"/>
      <c r="D34" s="86">
        <f>IF((ROSTO!BCL_Units&gt;0),'DATA - Paineis'!D14*ROSTO!BCL_Units,'DATA - Paineis'!D14)</f>
        <v>1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689</v>
      </c>
      <c r="F34" s="86">
        <f>IF('DATA - Paineis'!J14="CNC",IF('DATA - Paineis'!O14&lt;&gt;"Y",'DATA - Paineis'!F14,'DATA - Paineis'!E14)+6,IF('DATA - Paineis'!O14&lt;&gt;"Y",'DATA - Paineis'!F14,'DATA - Paineis'!E14))</f>
        <v>546</v>
      </c>
      <c r="G34" s="86">
        <f>'DATA - Paineis'!G14</f>
        <v>19</v>
      </c>
      <c r="H34" s="248" t="str">
        <f>'DATA - Paineis'!H14</f>
        <v>13</v>
      </c>
      <c r="I34" s="86" t="str">
        <f>'DATA - Paineis'!I14</f>
        <v>X</v>
      </c>
      <c r="J34" s="86">
        <f>'DATA - Paineis'!V14</f>
        <v>0</v>
      </c>
      <c r="K34" s="86">
        <f>'DATA - Paineis'!P14</f>
        <v>0</v>
      </c>
      <c r="L34" s="86">
        <f>'DATA - Paineis'!Q14</f>
        <v>0</v>
      </c>
      <c r="M34" s="86" t="str">
        <f>'DATA - Paineis'!R14</f>
        <v>X</v>
      </c>
      <c r="N34" s="86">
        <f>'DATA - Paineis'!S14</f>
        <v>0</v>
      </c>
      <c r="O34" s="86">
        <f>'DATA - Paineis'!K14</f>
        <v>60</v>
      </c>
      <c r="P34" s="86">
        <f>'DATA - Paineis'!L14</f>
        <v>60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 t="str">
        <f>'DATA - Paineis'!A15</f>
        <v>GLISY_CUIS_A_PRATELEIRA</v>
      </c>
      <c r="B35" s="20" t="str">
        <f>'DATA - Paineis'!C15&amp;" "&amp;'DATA - Paineis'!G15&amp;" "&amp;'DATA - Paineis'!J15</f>
        <v>AG L Gris 19 CNC</v>
      </c>
      <c r="C35" s="21"/>
      <c r="D35" s="86">
        <f>IF((ROSTO!BCL_Units&gt;0),'DATA - Paineis'!D15*ROSTO!BCL_Units,'DATA - Paineis'!D15)</f>
        <v>1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556.5</v>
      </c>
      <c r="F35" s="86">
        <f>IF('DATA - Paineis'!J15="CNC",IF('DATA - Paineis'!O15&lt;&gt;"Y",'DATA - Paineis'!F15,'DATA - Paineis'!E15)+6,IF('DATA - Paineis'!O15&lt;&gt;"Y",'DATA - Paineis'!F15,'DATA - Paineis'!E15))</f>
        <v>541</v>
      </c>
      <c r="G35" s="86">
        <f>'DATA - Paineis'!G15</f>
        <v>19</v>
      </c>
      <c r="H35" s="248" t="str">
        <f>'DATA - Paineis'!H15</f>
        <v>14</v>
      </c>
      <c r="I35" s="86" t="str">
        <f>'DATA - Paineis'!I15</f>
        <v>X</v>
      </c>
      <c r="J35" s="86">
        <f>'DATA - Paineis'!V15</f>
        <v>0</v>
      </c>
      <c r="K35" s="86" t="str">
        <f>'DATA - Paineis'!P15</f>
        <v>X</v>
      </c>
      <c r="L35" s="86" t="str">
        <f>'DATA - Paineis'!Q15</f>
        <v>X</v>
      </c>
      <c r="M35" s="86" t="str">
        <f>'DATA - Paineis'!R15</f>
        <v>X</v>
      </c>
      <c r="N35" s="86" t="str">
        <f>'DATA - Paineis'!S15</f>
        <v>X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 t="str">
        <f>'DATA - Paineis'!A16</f>
        <v>GLISY_CUIS_A_PRATELEIRA2</v>
      </c>
      <c r="B36" s="20" t="str">
        <f>'DATA - Paineis'!C16&amp;" "&amp;'DATA - Paineis'!G16&amp;" "&amp;'DATA - Paineis'!J16</f>
        <v>AG L Gris 19 CNC</v>
      </c>
      <c r="C36" s="21"/>
      <c r="D36" s="86">
        <f>IF((ROSTO!BCL_Units&gt;0),'DATA - Paineis'!D16*ROSTO!BCL_Units,'DATA - Paineis'!D16)</f>
        <v>1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541</v>
      </c>
      <c r="F36" s="86">
        <f>IF('DATA - Paineis'!J16="CNC",IF('DATA - Paineis'!O16&lt;&gt;"Y",'DATA - Paineis'!F16,'DATA - Paineis'!E16)+6,IF('DATA - Paineis'!O16&lt;&gt;"Y",'DATA - Paineis'!F16,'DATA - Paineis'!E16))</f>
        <v>310.5</v>
      </c>
      <c r="G36" s="86">
        <f>'DATA - Paineis'!G16</f>
        <v>19</v>
      </c>
      <c r="H36" s="248" t="str">
        <f>'DATA - Paineis'!H16</f>
        <v>15</v>
      </c>
      <c r="I36" s="86" t="str">
        <f>'DATA - Paineis'!I16</f>
        <v>X</v>
      </c>
      <c r="J36" s="86">
        <f>'DATA - Paineis'!V16</f>
        <v>0</v>
      </c>
      <c r="K36" s="86" t="str">
        <f>'DATA - Paineis'!P16</f>
        <v>X</v>
      </c>
      <c r="L36" s="86" t="str">
        <f>'DATA - Paineis'!Q16</f>
        <v>X</v>
      </c>
      <c r="M36" s="86" t="str">
        <f>'DATA - Paineis'!R16</f>
        <v>X</v>
      </c>
      <c r="N36" s="86" t="str">
        <f>'DATA - Paineis'!S16</f>
        <v>X</v>
      </c>
      <c r="O36" s="86">
        <f>'DATA - Paineis'!K16</f>
        <v>0</v>
      </c>
      <c r="P36" s="86">
        <f>'DATA - Paineis'!L16</f>
        <v>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 t="str">
        <f>'DATA - Paineis'!A17</f>
        <v>GLISY_CUIS_C_FUNDO</v>
      </c>
      <c r="B37" s="20" t="str">
        <f>'DATA - Paineis'!C17&amp;" "&amp;'DATA - Paineis'!G17&amp;" "&amp;'DATA - Paineis'!J17</f>
        <v>AG L Gris 19 CNC</v>
      </c>
      <c r="C37" s="21"/>
      <c r="D37" s="86">
        <f>IF((ROSTO!BCL_Units&gt;0),'DATA - Paineis'!D17*ROSTO!BCL_Units,'DATA - Paineis'!D17)</f>
        <v>1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606</v>
      </c>
      <c r="F37" s="86">
        <f>IF('DATA - Paineis'!J17="CNC",IF('DATA - Paineis'!O17&lt;&gt;"Y",'DATA - Paineis'!F17,'DATA - Paineis'!E17)+6,IF('DATA - Paineis'!O17&lt;&gt;"Y",'DATA - Paineis'!F17,'DATA - Paineis'!E17))</f>
        <v>556</v>
      </c>
      <c r="G37" s="86">
        <f>'DATA - Paineis'!G17</f>
        <v>19</v>
      </c>
      <c r="H37" s="248" t="str">
        <f>'DATA - Paineis'!H17</f>
        <v>16</v>
      </c>
      <c r="I37" s="86" t="str">
        <f>'DATA - Paineis'!I17</f>
        <v>X</v>
      </c>
      <c r="J37" s="86">
        <f>'DATA - Paineis'!V17</f>
        <v>0</v>
      </c>
      <c r="K37" s="86" t="str">
        <f>'DATA - Paineis'!P17</f>
        <v>X</v>
      </c>
      <c r="L37" s="86" t="str">
        <f>'DATA - Paineis'!Q17</f>
        <v>X</v>
      </c>
      <c r="M37" s="86" t="str">
        <f>'DATA - Paineis'!R17</f>
        <v>X</v>
      </c>
      <c r="N37" s="86">
        <f>'DATA - Paineis'!S17</f>
        <v>0</v>
      </c>
      <c r="O37" s="86">
        <f>'DATA - Paineis'!K17</f>
        <v>0</v>
      </c>
      <c r="P37" s="86">
        <f>'DATA - Paineis'!L17</f>
        <v>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 t="str">
        <f>'DATA - Paineis'!A18</f>
        <v>GLISY_CUIS_C_LAT_DIR</v>
      </c>
      <c r="B38" s="20" t="str">
        <f>'DATA - Paineis'!C18&amp;" "&amp;'DATA - Paineis'!G18&amp;" "&amp;'DATA - Paineis'!J18</f>
        <v>AG L Gris 19 CNC</v>
      </c>
      <c r="C38" s="21"/>
      <c r="D38" s="86">
        <f>IF((ROSTO!BCL_Units&gt;0),'DATA - Paineis'!D18*ROSTO!BCL_Units,'DATA - Paineis'!D18)</f>
        <v>1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727</v>
      </c>
      <c r="F38" s="86">
        <f>IF('DATA - Paineis'!J18="CNC",IF('DATA - Paineis'!O18&lt;&gt;"Y",'DATA - Paineis'!F18,'DATA - Paineis'!E18)+6,IF('DATA - Paineis'!O18&lt;&gt;"Y",'DATA - Paineis'!F18,'DATA - Paineis'!E18))</f>
        <v>556</v>
      </c>
      <c r="G38" s="86">
        <f>'DATA - Paineis'!G18</f>
        <v>19</v>
      </c>
      <c r="H38" s="248" t="str">
        <f>'DATA - Paineis'!H18</f>
        <v>17</v>
      </c>
      <c r="I38" s="86" t="str">
        <f>'DATA - Paineis'!I18</f>
        <v>X</v>
      </c>
      <c r="J38" s="86">
        <f>'DATA - Paineis'!V18</f>
        <v>0</v>
      </c>
      <c r="K38" s="86" t="str">
        <f>'DATA - Paineis'!P18</f>
        <v>X</v>
      </c>
      <c r="L38" s="86">
        <f>'DATA - Paineis'!Q18</f>
        <v>0</v>
      </c>
      <c r="M38" s="86" t="str">
        <f>'DATA - Paineis'!R18</f>
        <v>X</v>
      </c>
      <c r="N38" s="86">
        <f>'DATA - Paineis'!S18</f>
        <v>0</v>
      </c>
      <c r="O38" s="86">
        <f>'DATA - Paineis'!K18</f>
        <v>0</v>
      </c>
      <c r="P38" s="86">
        <f>'DATA - Paineis'!L18</f>
        <v>60</v>
      </c>
      <c r="Q38" s="86">
        <f>'DATA - Paineis'!M18</f>
        <v>0</v>
      </c>
      <c r="R38" s="86">
        <f>'DATA - Paineis'!N18</f>
        <v>0</v>
      </c>
      <c r="S38" s="86">
        <f>'DATA - Paineis'!T18</f>
        <v>0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 t="str">
        <f>'DATA - Paineis'!A19</f>
        <v>GLISY_CUIS_C_LAT_ESQ</v>
      </c>
      <c r="B39" s="20" t="str">
        <f>'DATA - Paineis'!C19&amp;" "&amp;'DATA - Paineis'!G19&amp;" "&amp;'DATA - Paineis'!J19</f>
        <v>AG L Gris 19 CNC</v>
      </c>
      <c r="C39" s="21"/>
      <c r="D39" s="86">
        <f>IF((ROSTO!BCL_Units&gt;0),'DATA - Paineis'!D19*ROSTO!BCL_Units,'DATA - Paineis'!D19)</f>
        <v>1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727</v>
      </c>
      <c r="F39" s="86">
        <f>IF('DATA - Paineis'!J19="CNC",IF('DATA - Paineis'!O19&lt;&gt;"Y",'DATA - Paineis'!F19,'DATA - Paineis'!E19)+6,IF('DATA - Paineis'!O19&lt;&gt;"Y",'DATA - Paineis'!F19,'DATA - Paineis'!E19))</f>
        <v>556</v>
      </c>
      <c r="G39" s="86">
        <f>'DATA - Paineis'!G19</f>
        <v>19</v>
      </c>
      <c r="H39" s="248" t="str">
        <f>'DATA - Paineis'!H19</f>
        <v>18</v>
      </c>
      <c r="I39" s="86" t="str">
        <f>'DATA - Paineis'!I19</f>
        <v>X</v>
      </c>
      <c r="J39" s="86">
        <f>'DATA - Paineis'!V19</f>
        <v>0</v>
      </c>
      <c r="K39" s="86">
        <f>'DATA - Paineis'!P19</f>
        <v>0</v>
      </c>
      <c r="L39" s="86" t="str">
        <f>'DATA - Paineis'!Q19</f>
        <v>X</v>
      </c>
      <c r="M39" s="86" t="str">
        <f>'DATA - Paineis'!R19</f>
        <v>X</v>
      </c>
      <c r="N39" s="86">
        <f>'DATA - Paineis'!S19</f>
        <v>0</v>
      </c>
      <c r="O39" s="86">
        <f>'DATA - Paineis'!K19</f>
        <v>60</v>
      </c>
      <c r="P39" s="86">
        <f>'DATA - Paineis'!L19</f>
        <v>0</v>
      </c>
      <c r="Q39" s="86">
        <f>'DATA - Paineis'!M19</f>
        <v>0</v>
      </c>
      <c r="R39" s="86">
        <f>'DATA - Paineis'!N19</f>
        <v>0</v>
      </c>
      <c r="S39" s="86">
        <f>'DATA - Paineis'!T19</f>
        <v>0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 t="str">
        <f>'DATA - Paineis'!A20</f>
        <v>GLISY_CUIS_C_RIPA_SUP_TRAS</v>
      </c>
      <c r="B40" s="20" t="str">
        <f>'DATA - Paineis'!C20&amp;" "&amp;'DATA - Paineis'!G20&amp;" "&amp;'DATA - Paineis'!J20</f>
        <v>AG L Gris 19 CNC</v>
      </c>
      <c r="C40" s="21"/>
      <c r="D40" s="86">
        <f>IF((ROSTO!BCL_Units&gt;0),'DATA - Paineis'!D20*ROSTO!BCL_Units,'DATA - Paineis'!D20)</f>
        <v>1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568</v>
      </c>
      <c r="F40" s="86">
        <f>IF('DATA - Paineis'!J20="CNC",IF('DATA - Paineis'!O20&lt;&gt;"Y",'DATA - Paineis'!F20,'DATA - Paineis'!E20)+6,IF('DATA - Paineis'!O20&lt;&gt;"Y",'DATA - Paineis'!F20,'DATA - Paineis'!E20))</f>
        <v>106</v>
      </c>
      <c r="G40" s="86">
        <f>'DATA - Paineis'!G20</f>
        <v>19</v>
      </c>
      <c r="H40" s="248" t="str">
        <f>'DATA - Paineis'!H20</f>
        <v>19</v>
      </c>
      <c r="I40" s="86" t="str">
        <f>'DATA - Paineis'!I20</f>
        <v>X</v>
      </c>
      <c r="J40" s="86">
        <f>'DATA - Paineis'!V20</f>
        <v>0</v>
      </c>
      <c r="K40" s="86">
        <f>'DATA - Paineis'!P20</f>
        <v>0</v>
      </c>
      <c r="L40" s="86">
        <f>'DATA - Paineis'!Q20</f>
        <v>0</v>
      </c>
      <c r="M40" s="86" t="str">
        <f>'DATA - Paineis'!R20</f>
        <v>X</v>
      </c>
      <c r="N40" s="86" t="str">
        <f>'DATA - Paineis'!S20</f>
        <v>X</v>
      </c>
      <c r="O40" s="86">
        <f>'DATA - Paineis'!K20</f>
        <v>30</v>
      </c>
      <c r="P40" s="86">
        <f>'DATA - Paineis'!L20</f>
        <v>30</v>
      </c>
      <c r="Q40" s="86">
        <f>'DATA - Paineis'!M20</f>
        <v>0</v>
      </c>
      <c r="R40" s="86">
        <f>'DATA - Paineis'!N20</f>
        <v>0</v>
      </c>
      <c r="S40" s="86">
        <f>'DATA - Paineis'!T20</f>
        <v>0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 t="str">
        <f>'DATA - Paineis'!A21</f>
        <v>GLISY_CUIS_C_RIPA_TAPA_PIO</v>
      </c>
      <c r="B41" s="20" t="str">
        <f>'DATA - Paineis'!C21&amp;" "&amp;'DATA - Paineis'!G21&amp;" "&amp;'DATA - Paineis'!J21</f>
        <v>AG L Gris 19 CNC</v>
      </c>
      <c r="C41" s="21"/>
      <c r="D41" s="86">
        <f>IF((ROSTO!BCL_Units&gt;0),'DATA - Paineis'!D21*ROSTO!BCL_Units,'DATA - Paineis'!D21)</f>
        <v>1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568</v>
      </c>
      <c r="F41" s="86">
        <f>IF('DATA - Paineis'!J21="CNC",IF('DATA - Paineis'!O21&lt;&gt;"Y",'DATA - Paineis'!F21,'DATA - Paineis'!E21)+6,IF('DATA - Paineis'!O21&lt;&gt;"Y",'DATA - Paineis'!F21,'DATA - Paineis'!E21))</f>
        <v>126</v>
      </c>
      <c r="G41" s="86">
        <f>'DATA - Paineis'!G21</f>
        <v>19</v>
      </c>
      <c r="H41" s="248" t="str">
        <f>'DATA - Paineis'!H21</f>
        <v>20</v>
      </c>
      <c r="I41" s="86" t="str">
        <f>'DATA - Paineis'!I21</f>
        <v>X</v>
      </c>
      <c r="J41" s="86">
        <f>'DATA - Paineis'!V21</f>
        <v>0</v>
      </c>
      <c r="K41" s="86">
        <f>'DATA - Paineis'!P21</f>
        <v>0</v>
      </c>
      <c r="L41" s="86">
        <f>'DATA - Paineis'!Q21</f>
        <v>0</v>
      </c>
      <c r="M41" s="86" t="str">
        <f>'DATA - Paineis'!R21</f>
        <v>X</v>
      </c>
      <c r="N41" s="86" t="str">
        <f>'DATA - Paineis'!S21</f>
        <v>X</v>
      </c>
      <c r="O41" s="86">
        <f>'DATA - Paineis'!K21</f>
        <v>30</v>
      </c>
      <c r="P41" s="86">
        <f>'DATA - Paineis'!L21</f>
        <v>30</v>
      </c>
      <c r="Q41" s="86">
        <f>'DATA - Paineis'!M21</f>
        <v>0</v>
      </c>
      <c r="R41" s="86">
        <f>'DATA - Paineis'!N21</f>
        <v>0</v>
      </c>
      <c r="S41" s="86">
        <f>'DATA - Paineis'!T21</f>
        <v>0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 t="str">
        <f>'DATA - Paineis'!A22</f>
        <v>GLISY_CUIS_F_CIMA</v>
      </c>
      <c r="B42" s="20" t="str">
        <f>'DATA - Paineis'!C22&amp;" "&amp;'DATA - Paineis'!G22&amp;" "&amp;'DATA - Paineis'!J22</f>
        <v>AG L Gris 19 CNC</v>
      </c>
      <c r="C42" s="21"/>
      <c r="D42" s="86">
        <f>IF((ROSTO!BCL_Units&gt;0),'DATA - Paineis'!D22*ROSTO!BCL_Units,'DATA - Paineis'!D22)</f>
        <v>1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606</v>
      </c>
      <c r="F42" s="86">
        <f>IF('DATA - Paineis'!J22="CNC",IF('DATA - Paineis'!O22&lt;&gt;"Y",'DATA - Paineis'!F22,'DATA - Paineis'!E22)+6,IF('DATA - Paineis'!O22&lt;&gt;"Y",'DATA - Paineis'!F22,'DATA - Paineis'!E22))</f>
        <v>546</v>
      </c>
      <c r="G42" s="86">
        <f>'DATA - Paineis'!G22</f>
        <v>19</v>
      </c>
      <c r="H42" s="248" t="str">
        <f>'DATA - Paineis'!H22</f>
        <v>21</v>
      </c>
      <c r="I42" s="86" t="str">
        <f>'DATA - Paineis'!I22</f>
        <v>X</v>
      </c>
      <c r="J42" s="86">
        <f>'DATA - Paineis'!V22</f>
        <v>0</v>
      </c>
      <c r="K42" s="86">
        <f>'DATA - Paineis'!P22</f>
        <v>0</v>
      </c>
      <c r="L42" s="86">
        <f>'DATA - Paineis'!Q22</f>
        <v>0</v>
      </c>
      <c r="M42" s="86" t="str">
        <f>'DATA - Paineis'!R22</f>
        <v>X</v>
      </c>
      <c r="N42" s="86">
        <f>'DATA - Paineis'!S22</f>
        <v>0</v>
      </c>
      <c r="O42" s="86">
        <f>'DATA - Paineis'!K22</f>
        <v>0</v>
      </c>
      <c r="P42" s="86">
        <f>'DATA - Paineis'!L22</f>
        <v>0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 t="str">
        <f>'DATA - Paineis'!A23</f>
        <v>GLISY_CUIS_F_FUNDO</v>
      </c>
      <c r="B43" s="20" t="str">
        <f>'DATA - Paineis'!C23&amp;" "&amp;'DATA - Paineis'!G23&amp;" "&amp;'DATA - Paineis'!J23</f>
        <v>AG L Gris 19 CNC</v>
      </c>
      <c r="C43" s="21"/>
      <c r="D43" s="86">
        <f>IF((ROSTO!BCL_Units&gt;0),'DATA - Paineis'!D23*ROSTO!BCL_Units,'DATA - Paineis'!D23)</f>
        <v>1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606</v>
      </c>
      <c r="F43" s="86">
        <f>IF('DATA - Paineis'!J23="CNC",IF('DATA - Paineis'!O23&lt;&gt;"Y",'DATA - Paineis'!F23,'DATA - Paineis'!E23)+6,IF('DATA - Paineis'!O23&lt;&gt;"Y",'DATA - Paineis'!F23,'DATA - Paineis'!E23))</f>
        <v>546</v>
      </c>
      <c r="G43" s="86">
        <f>'DATA - Paineis'!G23</f>
        <v>19</v>
      </c>
      <c r="H43" s="248" t="str">
        <f>'DATA - Paineis'!H23</f>
        <v>22</v>
      </c>
      <c r="I43" s="86" t="str">
        <f>'DATA - Paineis'!I23</f>
        <v>X</v>
      </c>
      <c r="J43" s="86" t="str">
        <f>'DATA - Paineis'!V23</f>
        <v>X</v>
      </c>
      <c r="K43" s="86">
        <f>'DATA - Paineis'!P23</f>
        <v>0</v>
      </c>
      <c r="L43" s="86">
        <f>'DATA - Paineis'!Q23</f>
        <v>0</v>
      </c>
      <c r="M43" s="86" t="str">
        <f>'DATA - Paineis'!R23</f>
        <v>X</v>
      </c>
      <c r="N43" s="86">
        <f>'DATA - Paineis'!S23</f>
        <v>0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 t="str">
        <f>'DATA - Paineis'!A24</f>
        <v>GLISY_CUIS_F_LAT_DIR</v>
      </c>
      <c r="B44" s="20" t="str">
        <f>'DATA - Paineis'!C24&amp;" "&amp;'DATA - Paineis'!G24&amp;" "&amp;'DATA - Paineis'!J24</f>
        <v>AG L Gris 19 CNC</v>
      </c>
      <c r="C44" s="21"/>
      <c r="D44" s="86">
        <f>IF((ROSTO!BCL_Units&gt;0),'DATA - Paineis'!D24*ROSTO!BCL_Units,'DATA - Paineis'!D24)</f>
        <v>1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679</v>
      </c>
      <c r="F44" s="86">
        <f>IF('DATA - Paineis'!J24="CNC",IF('DATA - Paineis'!O24&lt;&gt;"Y",'DATA - Paineis'!F24,'DATA - Paineis'!E24)+6,IF('DATA - Paineis'!O24&lt;&gt;"Y",'DATA - Paineis'!F24,'DATA - Paineis'!E24))</f>
        <v>546</v>
      </c>
      <c r="G44" s="86">
        <f>'DATA - Paineis'!G24</f>
        <v>19</v>
      </c>
      <c r="H44" s="248" t="str">
        <f>'DATA - Paineis'!H24</f>
        <v>23</v>
      </c>
      <c r="I44" s="86" t="str">
        <f>'DATA - Paineis'!I24</f>
        <v>X</v>
      </c>
      <c r="J44" s="86">
        <f>'DATA - Paineis'!V24</f>
        <v>0</v>
      </c>
      <c r="K44" s="86">
        <f>'DATA - Paineis'!P24</f>
        <v>0</v>
      </c>
      <c r="L44" s="86">
        <f>'DATA - Paineis'!Q24</f>
        <v>0</v>
      </c>
      <c r="M44" s="86" t="str">
        <f>'DATA - Paineis'!R24</f>
        <v>X</v>
      </c>
      <c r="N44" s="86">
        <f>'DATA - Paineis'!S24</f>
        <v>0</v>
      </c>
      <c r="O44" s="86">
        <f>'DATA - Paineis'!K24</f>
        <v>60</v>
      </c>
      <c r="P44" s="86">
        <f>'DATA - Paineis'!L24</f>
        <v>60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 t="str">
        <f>'DATA - Paineis'!A25</f>
        <v>GLISY_CUIS_F_LAT_ESQ</v>
      </c>
      <c r="B45" s="20" t="str">
        <f>'DATA - Paineis'!C25&amp;" "&amp;'DATA - Paineis'!G25&amp;" "&amp;'DATA - Paineis'!J25</f>
        <v>AG L Gris 19 CNC</v>
      </c>
      <c r="C45" s="21"/>
      <c r="D45" s="86">
        <f>IF((ROSTO!BCL_Units&gt;0),'DATA - Paineis'!D25*ROSTO!BCL_Units,'DATA - Paineis'!D25)</f>
        <v>1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679</v>
      </c>
      <c r="F45" s="86">
        <f>IF('DATA - Paineis'!J25="CNC",IF('DATA - Paineis'!O25&lt;&gt;"Y",'DATA - Paineis'!F25,'DATA - Paineis'!E25)+6,IF('DATA - Paineis'!O25&lt;&gt;"Y",'DATA - Paineis'!F25,'DATA - Paineis'!E25))</f>
        <v>546</v>
      </c>
      <c r="G45" s="86">
        <f>'DATA - Paineis'!G25</f>
        <v>19</v>
      </c>
      <c r="H45" s="248" t="str">
        <f>'DATA - Paineis'!H25</f>
        <v>24</v>
      </c>
      <c r="I45" s="86" t="str">
        <f>'DATA - Paineis'!I25</f>
        <v>X</v>
      </c>
      <c r="J45" s="86">
        <f>'DATA - Paineis'!V25</f>
        <v>0</v>
      </c>
      <c r="K45" s="86">
        <f>'DATA - Paineis'!P25</f>
        <v>0</v>
      </c>
      <c r="L45" s="86">
        <f>'DATA - Paineis'!Q25</f>
        <v>0</v>
      </c>
      <c r="M45" s="86" t="str">
        <f>'DATA - Paineis'!R25</f>
        <v>X</v>
      </c>
      <c r="N45" s="86">
        <f>'DATA - Paineis'!S25</f>
        <v>0</v>
      </c>
      <c r="O45" s="86">
        <f>'DATA - Paineis'!K25</f>
        <v>60</v>
      </c>
      <c r="P45" s="86">
        <f>'DATA - Paineis'!L25</f>
        <v>60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 t="str">
        <f>'DATA - Paineis'!A26</f>
        <v>GLISY_CUIS_F_PRATELEIRA</v>
      </c>
      <c r="B46" s="20" t="str">
        <f>'DATA - Paineis'!C26&amp;" "&amp;'DATA - Paineis'!G26&amp;" "&amp;'DATA - Paineis'!J26</f>
        <v>AG L Gris 19 CNC</v>
      </c>
      <c r="C46" s="21"/>
      <c r="D46" s="86">
        <f>IF((ROSTO!BCL_Units&gt;0),'DATA - Paineis'!D26*ROSTO!BCL_Units,'DATA - Paineis'!D26)</f>
        <v>1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566</v>
      </c>
      <c r="F46" s="86">
        <f>IF('DATA - Paineis'!J26="CNC",IF('DATA - Paineis'!O26&lt;&gt;"Y",'DATA - Paineis'!F26,'DATA - Paineis'!E26)+6,IF('DATA - Paineis'!O26&lt;&gt;"Y",'DATA - Paineis'!F26,'DATA - Paineis'!E26))</f>
        <v>541</v>
      </c>
      <c r="G46" s="86">
        <f>'DATA - Paineis'!G26</f>
        <v>19</v>
      </c>
      <c r="H46" s="248" t="str">
        <f>'DATA - Paineis'!H26</f>
        <v>25</v>
      </c>
      <c r="I46" s="86" t="str">
        <f>'DATA - Paineis'!I26</f>
        <v>X</v>
      </c>
      <c r="J46" s="86" t="str">
        <f>'DATA - Paineis'!V26</f>
        <v>X</v>
      </c>
      <c r="K46" s="86" t="str">
        <f>'DATA - Paineis'!P26</f>
        <v>X</v>
      </c>
      <c r="L46" s="86" t="str">
        <f>'DATA - Paineis'!Q26</f>
        <v>X</v>
      </c>
      <c r="M46" s="86" t="str">
        <f>'DATA - Paineis'!R26</f>
        <v>X</v>
      </c>
      <c r="N46" s="86" t="str">
        <f>'DATA - Paineis'!S26</f>
        <v>X</v>
      </c>
      <c r="O46" s="86">
        <f>'DATA - Paineis'!K26</f>
        <v>0</v>
      </c>
      <c r="P46" s="86">
        <f>'DATA - Paineis'!L26</f>
        <v>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 t="str">
        <f>'DATA - Paineis'!A27</f>
        <v>GLISY_CUIS_G_CIMA</v>
      </c>
      <c r="B47" s="20" t="str">
        <f>'DATA - Paineis'!C27&amp;" "&amp;'DATA - Paineis'!G27&amp;" "&amp;'DATA - Paineis'!J27</f>
        <v>AG L Gris 19 CNC</v>
      </c>
      <c r="C47" s="21"/>
      <c r="D47" s="86">
        <f>IF((ROSTO!BCL_Units&gt;0),'DATA - Paineis'!D27*ROSTO!BCL_Units,'DATA - Paineis'!D27)</f>
        <v>1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1006</v>
      </c>
      <c r="F47" s="86">
        <f>IF('DATA - Paineis'!J27="CNC",IF('DATA - Paineis'!O27&lt;&gt;"Y",'DATA - Paineis'!F27,'DATA - Paineis'!E27)+6,IF('DATA - Paineis'!O27&lt;&gt;"Y",'DATA - Paineis'!F27,'DATA - Paineis'!E27))</f>
        <v>358</v>
      </c>
      <c r="G47" s="86">
        <f>'DATA - Paineis'!G27</f>
        <v>19</v>
      </c>
      <c r="H47" s="248" t="str">
        <f>'DATA - Paineis'!H27</f>
        <v>26</v>
      </c>
      <c r="I47" s="86" t="str">
        <f>'DATA - Paineis'!I27</f>
        <v>X</v>
      </c>
      <c r="J47" s="86">
        <f>'DATA - Paineis'!V27</f>
        <v>0</v>
      </c>
      <c r="K47" s="86" t="str">
        <f>'DATA - Paineis'!P27</f>
        <v>X</v>
      </c>
      <c r="L47" s="86" t="str">
        <f>'DATA - Paineis'!Q27</f>
        <v>X</v>
      </c>
      <c r="M47" s="86" t="str">
        <f>'DATA - Paineis'!R27</f>
        <v>X</v>
      </c>
      <c r="N47" s="86">
        <f>'DATA - Paineis'!S27</f>
        <v>0</v>
      </c>
      <c r="O47" s="86">
        <f>'DATA - Paineis'!K27</f>
        <v>0</v>
      </c>
      <c r="P47" s="86">
        <f>'DATA - Paineis'!L27</f>
        <v>0</v>
      </c>
      <c r="Q47" s="86">
        <f>'DATA - Paineis'!M27</f>
        <v>0</v>
      </c>
      <c r="R47" s="86">
        <f>'DATA - Paineis'!N27</f>
        <v>0</v>
      </c>
      <c r="S47" s="86">
        <f>'DATA - Paineis'!T27</f>
        <v>0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 t="str">
        <f>'DATA - Paineis'!A28</f>
        <v>GLISY_CUIS_G_DIVISORIA</v>
      </c>
      <c r="B48" s="20" t="str">
        <f>'DATA - Paineis'!C28&amp;" "&amp;'DATA - Paineis'!G28&amp;" "&amp;'DATA - Paineis'!J28</f>
        <v>AG L Gris 19 CNC</v>
      </c>
      <c r="C48" s="21"/>
      <c r="D48" s="86">
        <f>IF((ROSTO!BCL_Units&gt;0),'DATA - Paineis'!D28*ROSTO!BCL_Units,'DATA - Paineis'!D28)</f>
        <v>1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877</v>
      </c>
      <c r="F48" s="86">
        <f>IF('DATA - Paineis'!J28="CNC",IF('DATA - Paineis'!O28&lt;&gt;"Y",'DATA - Paineis'!F28,'DATA - Paineis'!E28)+6,IF('DATA - Paineis'!O28&lt;&gt;"Y",'DATA - Paineis'!F28,'DATA - Paineis'!E28))</f>
        <v>358</v>
      </c>
      <c r="G48" s="86">
        <f>'DATA - Paineis'!G28</f>
        <v>19</v>
      </c>
      <c r="H48" s="248" t="str">
        <f>'DATA - Paineis'!H28</f>
        <v>27</v>
      </c>
      <c r="I48" s="86" t="str">
        <f>'DATA - Paineis'!I28</f>
        <v>X</v>
      </c>
      <c r="J48" s="86">
        <f>'DATA - Paineis'!V28</f>
        <v>0</v>
      </c>
      <c r="K48" s="86">
        <f>'DATA - Paineis'!P28</f>
        <v>0</v>
      </c>
      <c r="L48" s="86">
        <f>'DATA - Paineis'!Q28</f>
        <v>0</v>
      </c>
      <c r="M48" s="86" t="str">
        <f>'DATA - Paineis'!R28</f>
        <v>X</v>
      </c>
      <c r="N48" s="86">
        <f>'DATA - Paineis'!S28</f>
        <v>0</v>
      </c>
      <c r="O48" s="86">
        <f>'DATA - Paineis'!K28</f>
        <v>60</v>
      </c>
      <c r="P48" s="86">
        <f>'DATA - Paineis'!L28</f>
        <v>60</v>
      </c>
      <c r="Q48" s="86">
        <f>'DATA - Paineis'!M28</f>
        <v>0</v>
      </c>
      <c r="R48" s="86">
        <f>'DATA - Paineis'!N28</f>
        <v>0</v>
      </c>
      <c r="S48" s="86">
        <f>'DATA - Paineis'!T28</f>
        <v>0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 t="str">
        <f>'DATA - Paineis'!A29</f>
        <v>GLISY_CUIS_G_FUNDO</v>
      </c>
      <c r="B49" s="20" t="str">
        <f>'DATA - Paineis'!C29&amp;" "&amp;'DATA - Paineis'!G29&amp;" "&amp;'DATA - Paineis'!J29</f>
        <v>AG L Gris 19 CNC</v>
      </c>
      <c r="C49" s="21"/>
      <c r="D49" s="86">
        <f>IF((ROSTO!BCL_Units&gt;0),'DATA - Paineis'!D29*ROSTO!BCL_Units,'DATA - Paineis'!D29)</f>
        <v>1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1006</v>
      </c>
      <c r="F49" s="86">
        <f>IF('DATA - Paineis'!J29="CNC",IF('DATA - Paineis'!O29&lt;&gt;"Y",'DATA - Paineis'!F29,'DATA - Paineis'!E29)+6,IF('DATA - Paineis'!O29&lt;&gt;"Y",'DATA - Paineis'!F29,'DATA - Paineis'!E29))</f>
        <v>358</v>
      </c>
      <c r="G49" s="86">
        <f>'DATA - Paineis'!G29</f>
        <v>19</v>
      </c>
      <c r="H49" s="248" t="str">
        <f>'DATA - Paineis'!H29</f>
        <v>28</v>
      </c>
      <c r="I49" s="86" t="str">
        <f>'DATA - Paineis'!I29</f>
        <v>X</v>
      </c>
      <c r="J49" s="86">
        <f>'DATA - Paineis'!V29</f>
        <v>0</v>
      </c>
      <c r="K49" s="86" t="str">
        <f>'DATA - Paineis'!P29</f>
        <v>X</v>
      </c>
      <c r="L49" s="86" t="str">
        <f>'DATA - Paineis'!Q29</f>
        <v>X</v>
      </c>
      <c r="M49" s="86" t="str">
        <f>'DATA - Paineis'!R29</f>
        <v>X</v>
      </c>
      <c r="N49" s="86">
        <f>'DATA - Paineis'!S29</f>
        <v>0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>
        <f>'DATA - Paineis'!T29</f>
        <v>0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 t="str">
        <f>'DATA - Paineis'!A30</f>
        <v>GLISY_CUIS_G_LAT_DIR</v>
      </c>
      <c r="B50" s="20" t="str">
        <f>'DATA - Paineis'!C30&amp;" "&amp;'DATA - Paineis'!G30&amp;" "&amp;'DATA - Paineis'!J30</f>
        <v>AG L Gris 19 CNC</v>
      </c>
      <c r="C50" s="21"/>
      <c r="D50" s="86">
        <f>IF((ROSTO!BCL_Units&gt;0),'DATA - Paineis'!D30*ROSTO!BCL_Units,'DATA - Paineis'!D30)</f>
        <v>1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877</v>
      </c>
      <c r="F50" s="86">
        <f>IF('DATA - Paineis'!J30="CNC",IF('DATA - Paineis'!O30&lt;&gt;"Y",'DATA - Paineis'!F30,'DATA - Paineis'!E30)+6,IF('DATA - Paineis'!O30&lt;&gt;"Y",'DATA - Paineis'!F30,'DATA - Paineis'!E30))</f>
        <v>358</v>
      </c>
      <c r="G50" s="86">
        <f>'DATA - Paineis'!G30</f>
        <v>19</v>
      </c>
      <c r="H50" s="248" t="str">
        <f>'DATA - Paineis'!H30</f>
        <v>29</v>
      </c>
      <c r="I50" s="86" t="str">
        <f>'DATA - Paineis'!I30</f>
        <v>X</v>
      </c>
      <c r="J50" s="86">
        <f>'DATA - Paineis'!V30</f>
        <v>0</v>
      </c>
      <c r="K50" s="86">
        <f>'DATA - Paineis'!P30</f>
        <v>0</v>
      </c>
      <c r="L50" s="86">
        <f>'DATA - Paineis'!Q30</f>
        <v>0</v>
      </c>
      <c r="M50" s="86" t="str">
        <f>'DATA - Paineis'!R30</f>
        <v>X</v>
      </c>
      <c r="N50" s="86">
        <f>'DATA - Paineis'!S30</f>
        <v>0</v>
      </c>
      <c r="O50" s="86">
        <f>'DATA - Paineis'!K30</f>
        <v>60</v>
      </c>
      <c r="P50" s="86">
        <f>'DATA - Paineis'!L30</f>
        <v>60</v>
      </c>
      <c r="Q50" s="86">
        <f>'DATA - Paineis'!M30</f>
        <v>0</v>
      </c>
      <c r="R50" s="86">
        <f>'DATA - Paineis'!N30</f>
        <v>0</v>
      </c>
      <c r="S50" s="86">
        <f>'DATA - Paineis'!T30</f>
        <v>0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 t="str">
        <f>'DATA - Paineis'!A31</f>
        <v>GLISY_CUIS_G_LAT_ESQ</v>
      </c>
      <c r="B51" s="20" t="str">
        <f>'DATA - Paineis'!C31&amp;" "&amp;'DATA - Paineis'!G31&amp;" "&amp;'DATA - Paineis'!J31</f>
        <v>AG L Gris 19 CNC</v>
      </c>
      <c r="C51" s="21"/>
      <c r="D51" s="86">
        <f>IF((ROSTO!BCL_Units&gt;0),'DATA - Paineis'!D31*ROSTO!BCL_Units,'DATA - Paineis'!D31)</f>
        <v>1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877</v>
      </c>
      <c r="F51" s="86">
        <f>IF('DATA - Paineis'!J31="CNC",IF('DATA - Paineis'!O31&lt;&gt;"Y",'DATA - Paineis'!F31,'DATA - Paineis'!E31)+6,IF('DATA - Paineis'!O31&lt;&gt;"Y",'DATA - Paineis'!F31,'DATA - Paineis'!E31))</f>
        <v>358</v>
      </c>
      <c r="G51" s="86">
        <f>'DATA - Paineis'!G31</f>
        <v>19</v>
      </c>
      <c r="H51" s="248" t="str">
        <f>'DATA - Paineis'!H31</f>
        <v>30</v>
      </c>
      <c r="I51" s="86" t="str">
        <f>'DATA - Paineis'!I31</f>
        <v>X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 t="str">
        <f>'DATA - Paineis'!R31</f>
        <v>X</v>
      </c>
      <c r="N51" s="86">
        <f>'DATA - Paineis'!S31</f>
        <v>0</v>
      </c>
      <c r="O51" s="86">
        <f>'DATA - Paineis'!K31</f>
        <v>60</v>
      </c>
      <c r="P51" s="86">
        <f>'DATA - Paineis'!L31</f>
        <v>60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 t="str">
        <f>'DATA - Paineis'!A32</f>
        <v>GLISY_CUIS_G_PRATELEIRA1</v>
      </c>
      <c r="B52" s="20" t="str">
        <f>'DATA - Paineis'!C32&amp;" "&amp;'DATA - Paineis'!G32&amp;" "&amp;'DATA - Paineis'!J32</f>
        <v>AG L Gris 19 CNC</v>
      </c>
      <c r="C52" s="21"/>
      <c r="D52" s="86">
        <f>IF((ROSTO!BCL_Units&gt;0),'DATA - Paineis'!D32*ROSTO!BCL_Units,'DATA - Paineis'!D32)</f>
        <v>2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475.5</v>
      </c>
      <c r="F52" s="86">
        <f>IF('DATA - Paineis'!J32="CNC",IF('DATA - Paineis'!O32&lt;&gt;"Y",'DATA - Paineis'!F32,'DATA - Paineis'!E32)+6,IF('DATA - Paineis'!O32&lt;&gt;"Y",'DATA - Paineis'!F32,'DATA - Paineis'!E32))</f>
        <v>353</v>
      </c>
      <c r="G52" s="86">
        <f>'DATA - Paineis'!G32</f>
        <v>19</v>
      </c>
      <c r="H52" s="248" t="str">
        <f>'DATA - Paineis'!H32</f>
        <v>31</v>
      </c>
      <c r="I52" s="86" t="str">
        <f>'DATA - Paineis'!I32</f>
        <v>X</v>
      </c>
      <c r="J52" s="86" t="str">
        <f>'DATA - Paineis'!V32</f>
        <v>X</v>
      </c>
      <c r="K52" s="86" t="str">
        <f>'DATA - Paineis'!P32</f>
        <v>X</v>
      </c>
      <c r="L52" s="86" t="str">
        <f>'DATA - Paineis'!Q32</f>
        <v>X</v>
      </c>
      <c r="M52" s="86" t="str">
        <f>'DATA - Paineis'!R32</f>
        <v>X</v>
      </c>
      <c r="N52" s="86" t="str">
        <f>'DATA - Paineis'!S32</f>
        <v>X</v>
      </c>
      <c r="O52" s="86">
        <f>'DATA - Paineis'!K32</f>
        <v>0</v>
      </c>
      <c r="P52" s="86">
        <f>'DATA - Paineis'!L32</f>
        <v>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 t="str">
        <f>'DATA - Paineis'!A33</f>
        <v>GLISY_CUIS_G_PRATELEIRA2</v>
      </c>
      <c r="B53" s="20" t="str">
        <f>'DATA - Paineis'!C33&amp;" "&amp;'DATA - Paineis'!G33&amp;" "&amp;'DATA - Paineis'!J33</f>
        <v>AG L Gris 19 CNC</v>
      </c>
      <c r="C53" s="21"/>
      <c r="D53" s="86">
        <f>IF((ROSTO!BCL_Units&gt;0),'DATA - Paineis'!D33*ROSTO!BCL_Units,'DATA - Paineis'!D33)</f>
        <v>2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475.5</v>
      </c>
      <c r="F53" s="86">
        <f>IF('DATA - Paineis'!J33="CNC",IF('DATA - Paineis'!O33&lt;&gt;"Y",'DATA - Paineis'!F33,'DATA - Paineis'!E33)+6,IF('DATA - Paineis'!O33&lt;&gt;"Y",'DATA - Paineis'!F33,'DATA - Paineis'!E33))</f>
        <v>353</v>
      </c>
      <c r="G53" s="86">
        <f>'DATA - Paineis'!G33</f>
        <v>19</v>
      </c>
      <c r="H53" s="248" t="str">
        <f>'DATA - Paineis'!H33</f>
        <v>32</v>
      </c>
      <c r="I53" s="86" t="str">
        <f>'DATA - Paineis'!I33</f>
        <v>X</v>
      </c>
      <c r="J53" s="86" t="str">
        <f>'DATA - Paineis'!V33</f>
        <v>X</v>
      </c>
      <c r="K53" s="86" t="str">
        <f>'DATA - Paineis'!P33</f>
        <v>X</v>
      </c>
      <c r="L53" s="86" t="str">
        <f>'DATA - Paineis'!Q33</f>
        <v>X</v>
      </c>
      <c r="M53" s="86" t="str">
        <f>'DATA - Paineis'!R33</f>
        <v>X</v>
      </c>
      <c r="N53" s="86" t="str">
        <f>'DATA - Paineis'!S33</f>
        <v>X</v>
      </c>
      <c r="O53" s="86">
        <f>'DATA - Paineis'!K33</f>
        <v>0</v>
      </c>
      <c r="P53" s="86">
        <f>'DATA - Paineis'!L33</f>
        <v>0</v>
      </c>
      <c r="Q53" s="86">
        <f>'DATA - Paineis'!M33</f>
        <v>0</v>
      </c>
      <c r="R53" s="86">
        <f>'DATA - Paineis'!N33</f>
        <v>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 t="str">
        <f>'DATA - Paineis'!A34</f>
        <v>GLISY_CUIS_H_CIMA</v>
      </c>
      <c r="B54" s="20" t="str">
        <f>'DATA - Paineis'!C34&amp;" "&amp;'DATA - Paineis'!G34&amp;" "&amp;'DATA - Paineis'!J34</f>
        <v>AG L Gris 19 CNC</v>
      </c>
      <c r="C54" s="21"/>
      <c r="D54" s="86">
        <f>IF((ROSTO!BCL_Units&gt;0),'DATA - Paineis'!D34*ROSTO!BCL_Units,'DATA - Paineis'!D34)</f>
        <v>1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506</v>
      </c>
      <c r="F54" s="86">
        <f>IF('DATA - Paineis'!J34="CNC",IF('DATA - Paineis'!O34&lt;&gt;"Y",'DATA - Paineis'!F34,'DATA - Paineis'!E34)+6,IF('DATA - Paineis'!O34&lt;&gt;"Y",'DATA - Paineis'!F34,'DATA - Paineis'!E34))</f>
        <v>358</v>
      </c>
      <c r="G54" s="86">
        <f>'DATA - Paineis'!G34</f>
        <v>19</v>
      </c>
      <c r="H54" s="248" t="str">
        <f>'DATA - Paineis'!H34</f>
        <v>33</v>
      </c>
      <c r="I54" s="86" t="str">
        <f>'DATA - Paineis'!I34</f>
        <v>X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 t="str">
        <f>'DATA - Paineis'!R34</f>
        <v>X</v>
      </c>
      <c r="N54" s="86">
        <f>'DATA - Paineis'!S34</f>
        <v>0</v>
      </c>
      <c r="O54" s="86">
        <f>'DATA - Paineis'!K34</f>
        <v>0</v>
      </c>
      <c r="P54" s="86">
        <f>'DATA - Paineis'!L34</f>
        <v>0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 t="str">
        <f>'DATA - Paineis'!A35</f>
        <v>GLISY_CUIS_H_FUNDO</v>
      </c>
      <c r="B55" s="20" t="str">
        <f>'DATA - Paineis'!C35&amp;" "&amp;'DATA - Paineis'!G35&amp;" "&amp;'DATA - Paineis'!J35</f>
        <v>AG L Gris 19 CNC</v>
      </c>
      <c r="C55" s="21"/>
      <c r="D55" s="86">
        <f>IF((ROSTO!BCL_Units&gt;0),'DATA - Paineis'!D35*ROSTO!BCL_Units,'DATA - Paineis'!D35)</f>
        <v>1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506</v>
      </c>
      <c r="F55" s="86">
        <f>IF('DATA - Paineis'!J35="CNC",IF('DATA - Paineis'!O35&lt;&gt;"Y",'DATA - Paineis'!F35,'DATA - Paineis'!E35)+6,IF('DATA - Paineis'!O35&lt;&gt;"Y",'DATA - Paineis'!F35,'DATA - Paineis'!E35))</f>
        <v>358</v>
      </c>
      <c r="G55" s="86">
        <f>'DATA - Paineis'!G35</f>
        <v>19</v>
      </c>
      <c r="H55" s="248" t="str">
        <f>'DATA - Paineis'!H35</f>
        <v>34</v>
      </c>
      <c r="I55" s="86" t="str">
        <f>'DATA - Paineis'!I35</f>
        <v>X</v>
      </c>
      <c r="J55" s="86">
        <f>'DATA - Paineis'!V35</f>
        <v>0</v>
      </c>
      <c r="K55" s="86">
        <f>'DATA - Paineis'!P35</f>
        <v>0</v>
      </c>
      <c r="L55" s="86">
        <f>'DATA - Paineis'!Q35</f>
        <v>0</v>
      </c>
      <c r="M55" s="86" t="str">
        <f>'DATA - Paineis'!R35</f>
        <v>X</v>
      </c>
      <c r="N55" s="86">
        <f>'DATA - Paineis'!S35</f>
        <v>0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 t="str">
        <f>'DATA - Paineis'!A36</f>
        <v>GLISY_CUIS_H_LAT_DIR</v>
      </c>
      <c r="B56" s="20" t="str">
        <f>'DATA - Paineis'!C36&amp;" "&amp;'DATA - Paineis'!G36&amp;" "&amp;'DATA - Paineis'!J36</f>
        <v>AG L Gris 19 CNC</v>
      </c>
      <c r="C56" s="21"/>
      <c r="D56" s="86">
        <f>IF((ROSTO!BCL_Units&gt;0),'DATA - Paineis'!D36*ROSTO!BCL_Units,'DATA - Paineis'!D36)</f>
        <v>1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877</v>
      </c>
      <c r="F56" s="86">
        <f>IF('DATA - Paineis'!J36="CNC",IF('DATA - Paineis'!O36&lt;&gt;"Y",'DATA - Paineis'!F36,'DATA - Paineis'!E36)+6,IF('DATA - Paineis'!O36&lt;&gt;"Y",'DATA - Paineis'!F36,'DATA - Paineis'!E36))</f>
        <v>358</v>
      </c>
      <c r="G56" s="86">
        <f>'DATA - Paineis'!G36</f>
        <v>19</v>
      </c>
      <c r="H56" s="248" t="str">
        <f>'DATA - Paineis'!H36</f>
        <v>35</v>
      </c>
      <c r="I56" s="86" t="str">
        <f>'DATA - Paineis'!I36</f>
        <v>X</v>
      </c>
      <c r="J56" s="86">
        <f>'DATA - Paineis'!V36</f>
        <v>0</v>
      </c>
      <c r="K56" s="86">
        <f>'DATA - Paineis'!P36</f>
        <v>0</v>
      </c>
      <c r="L56" s="86">
        <f>'DATA - Paineis'!Q36</f>
        <v>0</v>
      </c>
      <c r="M56" s="86" t="str">
        <f>'DATA - Paineis'!R36</f>
        <v>X</v>
      </c>
      <c r="N56" s="86">
        <f>'DATA - Paineis'!S36</f>
        <v>0</v>
      </c>
      <c r="O56" s="86">
        <f>'DATA - Paineis'!K36</f>
        <v>60</v>
      </c>
      <c r="P56" s="86">
        <f>'DATA - Paineis'!L36</f>
        <v>60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 t="str">
        <f>'DATA - Paineis'!A37</f>
        <v>GLISY_CUIS_H_LAT_ESQ</v>
      </c>
      <c r="B57" s="20" t="str">
        <f>'DATA - Paineis'!C37&amp;" "&amp;'DATA - Paineis'!G37&amp;" "&amp;'DATA - Paineis'!J37</f>
        <v>AG L Gris 19 CNC</v>
      </c>
      <c r="C57" s="21"/>
      <c r="D57" s="86">
        <f>IF((ROSTO!BCL_Units&gt;0),'DATA - Paineis'!D37*ROSTO!BCL_Units,'DATA - Paineis'!D37)</f>
        <v>1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877</v>
      </c>
      <c r="F57" s="86">
        <f>IF('DATA - Paineis'!J37="CNC",IF('DATA - Paineis'!O37&lt;&gt;"Y",'DATA - Paineis'!F37,'DATA - Paineis'!E37)+6,IF('DATA - Paineis'!O37&lt;&gt;"Y",'DATA - Paineis'!F37,'DATA - Paineis'!E37))</f>
        <v>358</v>
      </c>
      <c r="G57" s="86">
        <f>'DATA - Paineis'!G37</f>
        <v>19</v>
      </c>
      <c r="H57" s="248" t="str">
        <f>'DATA - Paineis'!H37</f>
        <v>36</v>
      </c>
      <c r="I57" s="86" t="str">
        <f>'DATA - Paineis'!I37</f>
        <v>X</v>
      </c>
      <c r="J57" s="86">
        <f>'DATA - Paineis'!V37</f>
        <v>0</v>
      </c>
      <c r="K57" s="86">
        <f>'DATA - Paineis'!P37</f>
        <v>0</v>
      </c>
      <c r="L57" s="86">
        <f>'DATA - Paineis'!Q37</f>
        <v>0</v>
      </c>
      <c r="M57" s="86" t="str">
        <f>'DATA - Paineis'!R37</f>
        <v>X</v>
      </c>
      <c r="N57" s="86">
        <f>'DATA - Paineis'!S37</f>
        <v>0</v>
      </c>
      <c r="O57" s="86">
        <f>'DATA - Paineis'!K37</f>
        <v>60</v>
      </c>
      <c r="P57" s="86">
        <f>'DATA - Paineis'!L37</f>
        <v>60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 t="str">
        <f>'DATA - Paineis'!A38</f>
        <v>GLISY_CUIS_H_PRATELEIRA</v>
      </c>
      <c r="B58" s="20" t="str">
        <f>'DATA - Paineis'!C38&amp;" "&amp;'DATA - Paineis'!G38&amp;" "&amp;'DATA - Paineis'!J38</f>
        <v>AG L Gris 19 CNC</v>
      </c>
      <c r="C58" s="21"/>
      <c r="D58" s="86">
        <f>IF((ROSTO!BCL_Units&gt;0),'DATA - Paineis'!D38*ROSTO!BCL_Units,'DATA - Paineis'!D38)</f>
        <v>2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466</v>
      </c>
      <c r="F58" s="86">
        <f>IF('DATA - Paineis'!J38="CNC",IF('DATA - Paineis'!O38&lt;&gt;"Y",'DATA - Paineis'!F38,'DATA - Paineis'!E38)+6,IF('DATA - Paineis'!O38&lt;&gt;"Y",'DATA - Paineis'!F38,'DATA - Paineis'!E38))</f>
        <v>353</v>
      </c>
      <c r="G58" s="86">
        <f>'DATA - Paineis'!G38</f>
        <v>19</v>
      </c>
      <c r="H58" s="248" t="str">
        <f>'DATA - Paineis'!H38</f>
        <v>37</v>
      </c>
      <c r="I58" s="86" t="str">
        <f>'DATA - Paineis'!I38</f>
        <v>X</v>
      </c>
      <c r="J58" s="86" t="str">
        <f>'DATA - Paineis'!V38</f>
        <v>X</v>
      </c>
      <c r="K58" s="86" t="str">
        <f>'DATA - Paineis'!P38</f>
        <v>X</v>
      </c>
      <c r="L58" s="86" t="str">
        <f>'DATA - Paineis'!Q38</f>
        <v>X</v>
      </c>
      <c r="M58" s="86" t="str">
        <f>'DATA - Paineis'!R38</f>
        <v>X</v>
      </c>
      <c r="N58" s="86" t="str">
        <f>'DATA - Paineis'!S38</f>
        <v>X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 t="str">
        <f>'DATA - Paineis'!A39</f>
        <v>GLISY_CUIS_E_COSTA</v>
      </c>
      <c r="B59" s="20" t="str">
        <f>'DATA - Paineis'!C39&amp;" "&amp;'DATA - Paineis'!G39&amp;" "&amp;'DATA - Paineis'!J39</f>
        <v xml:space="preserve">HDF 10 </v>
      </c>
      <c r="C59" s="21"/>
      <c r="D59" s="86">
        <f>IF((ROSTO!BCL_Units&gt;0),'DATA - Paineis'!D39*ROSTO!BCL_Units,'DATA - Paineis'!D39)</f>
        <v>1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600</v>
      </c>
      <c r="F59" s="86">
        <f>IF('DATA - Paineis'!J39="CNC",IF('DATA - Paineis'!O39&lt;&gt;"Y",'DATA - Paineis'!F39,'DATA - Paineis'!E39)+6,IF('DATA - Paineis'!O39&lt;&gt;"Y",'DATA - Paineis'!F39,'DATA - Paineis'!E39))</f>
        <v>400</v>
      </c>
      <c r="G59" s="86">
        <f>'DATA - Paineis'!G39</f>
        <v>10</v>
      </c>
      <c r="H59" s="248" t="str">
        <f>'DATA - Paineis'!H39</f>
        <v>38</v>
      </c>
      <c r="I59" s="86" t="str">
        <f>'DATA - Paineis'!I39</f>
        <v>X</v>
      </c>
      <c r="J59" s="86">
        <f>'DATA - Paineis'!V39</f>
        <v>0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0</v>
      </c>
      <c r="R59" s="86">
        <f>'DATA - Paineis'!N39</f>
        <v>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 t="str">
        <f>'DATA - Paineis'!A40</f>
        <v>GLISY_CUIS_G_REM_BXO_M</v>
      </c>
      <c r="B60" s="20" t="str">
        <f>'DATA - Paineis'!C40&amp;" "&amp;'DATA - Paineis'!G40&amp;" "&amp;'DATA - Paineis'!J40</f>
        <v>HDF 10 CNC</v>
      </c>
      <c r="C60" s="21"/>
      <c r="D60" s="86">
        <f>IF((ROSTO!BCL_Units&gt;0),'DATA - Paineis'!D40*ROSTO!BCL_Units,'DATA - Paineis'!D40)</f>
        <v>1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1506</v>
      </c>
      <c r="F60" s="86">
        <f>IF('DATA - Paineis'!J40="CNC",IF('DATA - Paineis'!O40&lt;&gt;"Y",'DATA - Paineis'!F40,'DATA - Paineis'!E40)+6,IF('DATA - Paineis'!O40&lt;&gt;"Y",'DATA - Paineis'!F40,'DATA - Paineis'!E40))</f>
        <v>387</v>
      </c>
      <c r="G60" s="86">
        <f>'DATA - Paineis'!G40</f>
        <v>10</v>
      </c>
      <c r="H60" s="248" t="str">
        <f>'DATA - Paineis'!H40</f>
        <v>39</v>
      </c>
      <c r="I60" s="86" t="str">
        <f>'DATA - Paineis'!I40</f>
        <v>X</v>
      </c>
      <c r="J60" s="86">
        <f>'DATA - Paineis'!V40</f>
        <v>0</v>
      </c>
      <c r="K60" s="86">
        <f>'DATA - Paineis'!P40</f>
        <v>0</v>
      </c>
      <c r="L60" s="86">
        <f>'DATA - Paineis'!Q40</f>
        <v>0</v>
      </c>
      <c r="M60" s="86">
        <f>'DATA - Paineis'!R40</f>
        <v>0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 t="str">
        <f>'DATA - Paineis'!A41</f>
        <v>GLISY_CUIS_J_PRATELEIRA(16+16)_RIPA_DIR</v>
      </c>
      <c r="B61" s="20" t="str">
        <f>'DATA - Paineis'!C41&amp;" "&amp;'DATA - Paineis'!G41&amp;" "&amp;'DATA - Paineis'!J41</f>
        <v xml:space="preserve">HDF 17 </v>
      </c>
      <c r="C61" s="21"/>
      <c r="D61" s="86">
        <f>IF((ROSTO!BCL_Units&gt;0),'DATA - Paineis'!D41*ROSTO!BCL_Units,'DATA - Paineis'!D41)</f>
        <v>1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368</v>
      </c>
      <c r="F61" s="86">
        <f>IF('DATA - Paineis'!J41="CNC",IF('DATA - Paineis'!O41&lt;&gt;"Y",'DATA - Paineis'!F41,'DATA - Paineis'!E41)+6,IF('DATA - Paineis'!O41&lt;&gt;"Y",'DATA - Paineis'!F41,'DATA - Paineis'!E41))</f>
        <v>23</v>
      </c>
      <c r="G61" s="86">
        <f>'DATA - Paineis'!G41</f>
        <v>17</v>
      </c>
      <c r="H61" s="248" t="str">
        <f>'DATA - Paineis'!H41</f>
        <v>40</v>
      </c>
      <c r="I61" s="86">
        <f>'DATA - Paineis'!I41</f>
        <v>0</v>
      </c>
      <c r="J61" s="86">
        <f>'DATA - Paineis'!V41</f>
        <v>0</v>
      </c>
      <c r="K61" s="86">
        <f>'DATA - Paineis'!P41</f>
        <v>0</v>
      </c>
      <c r="L61" s="86">
        <f>'DATA - Paineis'!Q41</f>
        <v>0</v>
      </c>
      <c r="M61" s="86">
        <f>'DATA - Paineis'!R41</f>
        <v>0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 t="str">
        <f>'DATA - Paineis'!A42</f>
        <v>GLISY_CUIS_J_PRATELEIRA(16+16)_RIPA_TRAS</v>
      </c>
      <c r="B62" s="20" t="str">
        <f>'DATA - Paineis'!C42&amp;" "&amp;'DATA - Paineis'!G42&amp;" "&amp;'DATA - Paineis'!J42</f>
        <v xml:space="preserve">HDF 17 </v>
      </c>
      <c r="C62" s="21"/>
      <c r="D62" s="86">
        <f>IF((ROSTO!BCL_Units&gt;0),'DATA - Paineis'!D42*ROSTO!BCL_Units,'DATA - Paineis'!D42)</f>
        <v>1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436</v>
      </c>
      <c r="F62" s="86">
        <f>IF('DATA - Paineis'!J42="CNC",IF('DATA - Paineis'!O42&lt;&gt;"Y",'DATA - Paineis'!F42,'DATA - Paineis'!E42)+6,IF('DATA - Paineis'!O42&lt;&gt;"Y",'DATA - Paineis'!F42,'DATA - Paineis'!E42))</f>
        <v>20</v>
      </c>
      <c r="G62" s="86">
        <f>'DATA - Paineis'!G42</f>
        <v>17</v>
      </c>
      <c r="H62" s="248" t="str">
        <f>'DATA - Paineis'!H42</f>
        <v>41</v>
      </c>
      <c r="I62" s="86">
        <f>'DATA - Paineis'!I42</f>
        <v>0</v>
      </c>
      <c r="J62" s="86">
        <f>'DATA - Paineis'!V42</f>
        <v>0</v>
      </c>
      <c r="K62" s="86">
        <f>'DATA - Paineis'!P42</f>
        <v>0</v>
      </c>
      <c r="L62" s="86">
        <f>'DATA - Paineis'!Q42</f>
        <v>0</v>
      </c>
      <c r="M62" s="86">
        <f>'DATA - Paineis'!R42</f>
        <v>0</v>
      </c>
      <c r="N62" s="86">
        <f>'DATA - Paineis'!S42</f>
        <v>0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 t="str">
        <f>'DATA - Paineis'!A43</f>
        <v>GLISY_CUIS_A_PORTA_DIR</v>
      </c>
      <c r="B63" s="20" t="str">
        <f>'DATA - Paineis'!C43&amp;" "&amp;'DATA - Paineis'!G43&amp;" "&amp;'DATA - Paineis'!J43</f>
        <v>HDF 19 CNC</v>
      </c>
      <c r="C63" s="21"/>
      <c r="D63" s="86">
        <f>IF((ROSTO!BCL_Units&gt;0),'DATA - Paineis'!D43*ROSTO!BCL_Units,'DATA - Paineis'!D43)</f>
        <v>1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706</v>
      </c>
      <c r="F63" s="86">
        <f>IF('DATA - Paineis'!J43="CNC",IF('DATA - Paineis'!O43&lt;&gt;"Y",'DATA - Paineis'!F43,'DATA - Paineis'!E43)+6,IF('DATA - Paineis'!O43&lt;&gt;"Y",'DATA - Paineis'!F43,'DATA - Paineis'!E43))</f>
        <v>338</v>
      </c>
      <c r="G63" s="86">
        <f>'DATA - Paineis'!G43</f>
        <v>19</v>
      </c>
      <c r="H63" s="248" t="str">
        <f>'DATA - Paineis'!H43</f>
        <v>42</v>
      </c>
      <c r="I63" s="86" t="str">
        <f>'DATA - Paineis'!I43</f>
        <v>X</v>
      </c>
      <c r="J63" s="86" t="str">
        <f>'DATA - Paineis'!V43</f>
        <v>X</v>
      </c>
      <c r="K63" s="86">
        <f>'DATA - Paineis'!P43</f>
        <v>0</v>
      </c>
      <c r="L63" s="86">
        <f>'DATA - Paineis'!Q43</f>
        <v>0</v>
      </c>
      <c r="M63" s="86">
        <f>'DATA - Paineis'!R43</f>
        <v>0</v>
      </c>
      <c r="N63" s="86">
        <f>'DATA - Paineis'!S43</f>
        <v>0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 t="str">
        <f>'DATA - Paineis'!A44</f>
        <v>GLISY_CUIS_A_PORTA_ESQ</v>
      </c>
      <c r="B64" s="20" t="str">
        <f>'DATA - Paineis'!C44&amp;" "&amp;'DATA - Paineis'!G44&amp;" "&amp;'DATA - Paineis'!J44</f>
        <v>HDF 19 CNC</v>
      </c>
      <c r="C64" s="21"/>
      <c r="D64" s="86">
        <f>IF((ROSTO!BCL_Units&gt;0),'DATA - Paineis'!D44*ROSTO!BCL_Units,'DATA - Paineis'!D44)</f>
        <v>1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706</v>
      </c>
      <c r="F64" s="86">
        <f>IF('DATA - Paineis'!J44="CNC",IF('DATA - Paineis'!O44&lt;&gt;"Y",'DATA - Paineis'!F44,'DATA - Paineis'!E44)+6,IF('DATA - Paineis'!O44&lt;&gt;"Y",'DATA - Paineis'!F44,'DATA - Paineis'!E44))</f>
        <v>583.5</v>
      </c>
      <c r="G64" s="86">
        <f>'DATA - Paineis'!G44</f>
        <v>19</v>
      </c>
      <c r="H64" s="248" t="str">
        <f>'DATA - Paineis'!H44</f>
        <v>43</v>
      </c>
      <c r="I64" s="86" t="str">
        <f>'DATA - Paineis'!I44</f>
        <v>X</v>
      </c>
      <c r="J64" s="86" t="str">
        <f>'DATA - Paineis'!V44</f>
        <v>X</v>
      </c>
      <c r="K64" s="86">
        <f>'DATA - Paineis'!P44</f>
        <v>0</v>
      </c>
      <c r="L64" s="86">
        <f>'DATA - Paineis'!Q44</f>
        <v>0</v>
      </c>
      <c r="M64" s="86">
        <f>'DATA - Paineis'!R44</f>
        <v>0</v>
      </c>
      <c r="N64" s="86">
        <f>'DATA - Paineis'!S44</f>
        <v>0</v>
      </c>
      <c r="O64" s="86">
        <f>'DATA - Paineis'!K44</f>
        <v>0</v>
      </c>
      <c r="P64" s="86">
        <f>'DATA - Paineis'!L44</f>
        <v>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 t="str">
        <f>'DATA - Paineis'!A45</f>
        <v>GLISY_CUIS_A_REM_ESQ_M</v>
      </c>
      <c r="B65" s="20" t="str">
        <f>'DATA - Paineis'!C45&amp;" "&amp;'DATA - Paineis'!G45&amp;" "&amp;'DATA - Paineis'!J45</f>
        <v>HDF 19 CNC</v>
      </c>
      <c r="C65" s="21"/>
      <c r="D65" s="86">
        <f>IF((ROSTO!BCL_Units&gt;0),'DATA - Paineis'!D45*ROSTO!BCL_Units,'DATA - Paineis'!D45)</f>
        <v>1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896</v>
      </c>
      <c r="F65" s="86">
        <f>IF('DATA - Paineis'!J45="CNC",IF('DATA - Paineis'!O45&lt;&gt;"Y",'DATA - Paineis'!F45,'DATA - Paineis'!E45)+6,IF('DATA - Paineis'!O45&lt;&gt;"Y",'DATA - Paineis'!F45,'DATA - Paineis'!E45))</f>
        <v>685</v>
      </c>
      <c r="G65" s="86">
        <f>'DATA - Paineis'!G45</f>
        <v>19</v>
      </c>
      <c r="H65" s="248" t="str">
        <f>'DATA - Paineis'!H45</f>
        <v>44</v>
      </c>
      <c r="I65" s="86" t="str">
        <f>'DATA - Paineis'!I45</f>
        <v>X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>
        <f>'DATA - Paineis'!R45</f>
        <v>0</v>
      </c>
      <c r="N65" s="86">
        <f>'DATA - Paineis'!S45</f>
        <v>0</v>
      </c>
      <c r="O65" s="86">
        <f>'DATA - Paineis'!K45</f>
        <v>0</v>
      </c>
      <c r="P65" s="86">
        <f>'DATA - Paineis'!L45</f>
        <v>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 t="str">
        <f>'DATA - Paineis'!A46</f>
        <v>GLISY_CUIS_A_RODAPE_M(ESQ)_FRENTE</v>
      </c>
      <c r="B66" s="20" t="str">
        <f>'DATA - Paineis'!C46&amp;" "&amp;'DATA - Paineis'!G46&amp;" "&amp;'DATA - Paineis'!J46</f>
        <v xml:space="preserve">HDF 19 </v>
      </c>
      <c r="C66" s="21"/>
      <c r="D66" s="86">
        <f>IF((ROSTO!BCL_Units&gt;0),'DATA - Paineis'!D46*ROSTO!BCL_Units,'DATA - Paineis'!D46)</f>
        <v>1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2604</v>
      </c>
      <c r="F66" s="86">
        <f>IF('DATA - Paineis'!J46="CNC",IF('DATA - Paineis'!O46&lt;&gt;"Y",'DATA - Paineis'!F46,'DATA - Paineis'!E46)+6,IF('DATA - Paineis'!O46&lt;&gt;"Y",'DATA - Paineis'!F46,'DATA - Paineis'!E46))</f>
        <v>150</v>
      </c>
      <c r="G66" s="86">
        <f>'DATA - Paineis'!G46</f>
        <v>19</v>
      </c>
      <c r="H66" s="248" t="str">
        <f>'DATA - Paineis'!H46</f>
        <v>45</v>
      </c>
      <c r="I66" s="86">
        <f>'DATA - Paineis'!I46</f>
        <v>0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>
        <f>'DATA - Paineis'!R46</f>
        <v>0</v>
      </c>
      <c r="N66" s="86">
        <f>'DATA - Paineis'!S46</f>
        <v>0</v>
      </c>
      <c r="O66" s="86">
        <f>'DATA - Paineis'!K46</f>
        <v>0</v>
      </c>
      <c r="P66" s="86">
        <f>'DATA - Paineis'!L46</f>
        <v>0</v>
      </c>
      <c r="Q66" s="86">
        <f>'DATA - Paineis'!M46</f>
        <v>0</v>
      </c>
      <c r="R66" s="86">
        <f>'DATA - Paineis'!N46</f>
        <v>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 t="str">
        <f>'DATA - Paineis'!A47</f>
        <v>GLISY_CUIS_B_PORTA_ML</v>
      </c>
      <c r="B67" s="20" t="str">
        <f>'DATA - Paineis'!C47&amp;" "&amp;'DATA - Paineis'!G47&amp;" "&amp;'DATA - Paineis'!J47</f>
        <v>HDF 19 CNC</v>
      </c>
      <c r="C67" s="21"/>
      <c r="D67" s="86">
        <f>IF((ROSTO!BCL_Units&gt;0),'DATA - Paineis'!D47*ROSTO!BCL_Units,'DATA - Paineis'!D47)</f>
        <v>1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706</v>
      </c>
      <c r="F67" s="86">
        <f>IF('DATA - Paineis'!J47="CNC",IF('DATA - Paineis'!O47&lt;&gt;"Y",'DATA - Paineis'!F47,'DATA - Paineis'!E47)+6,IF('DATA - Paineis'!O47&lt;&gt;"Y",'DATA - Paineis'!F47,'DATA - Paineis'!E47))</f>
        <v>453</v>
      </c>
      <c r="G67" s="86">
        <f>'DATA - Paineis'!G47</f>
        <v>19</v>
      </c>
      <c r="H67" s="248" t="str">
        <f>'DATA - Paineis'!H47</f>
        <v>46</v>
      </c>
      <c r="I67" s="86" t="str">
        <f>'DATA - Paineis'!I47</f>
        <v>X</v>
      </c>
      <c r="J67" s="86" t="str">
        <f>'DATA - Paineis'!V47</f>
        <v>X</v>
      </c>
      <c r="K67" s="86">
        <f>'DATA - Paineis'!P47</f>
        <v>0</v>
      </c>
      <c r="L67" s="86">
        <f>'DATA - Paineis'!Q47</f>
        <v>0</v>
      </c>
      <c r="M67" s="86">
        <f>'DATA - Paineis'!R47</f>
        <v>0</v>
      </c>
      <c r="N67" s="86">
        <f>'DATA - Paineis'!S47</f>
        <v>0</v>
      </c>
      <c r="O67" s="86">
        <f>'DATA - Paineis'!K47</f>
        <v>0</v>
      </c>
      <c r="P67" s="86">
        <f>'DATA - Paineis'!L47</f>
        <v>0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 t="str">
        <f>'DATA - Paineis'!A48</f>
        <v>GLISY_CUIS_C_PORTA_ESQ</v>
      </c>
      <c r="B68" s="20" t="str">
        <f>'DATA - Paineis'!C48&amp;" "&amp;'DATA - Paineis'!G48&amp;" "&amp;'DATA - Paineis'!J48</f>
        <v>HDF 19 CNC</v>
      </c>
      <c r="C68" s="21"/>
      <c r="D68" s="86">
        <f>IF((ROSTO!BCL_Units&gt;0),'DATA - Paineis'!D48*ROSTO!BCL_Units,'DATA - Paineis'!D48)</f>
        <v>1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706</v>
      </c>
      <c r="F68" s="86">
        <f>IF('DATA - Paineis'!J48="CNC",IF('DATA - Paineis'!O48&lt;&gt;"Y",'DATA - Paineis'!F48,'DATA - Paineis'!E48)+6,IF('DATA - Paineis'!O48&lt;&gt;"Y",'DATA - Paineis'!F48,'DATA - Paineis'!E48))</f>
        <v>602.5</v>
      </c>
      <c r="G68" s="86">
        <f>'DATA - Paineis'!G48</f>
        <v>19</v>
      </c>
      <c r="H68" s="248" t="str">
        <f>'DATA - Paineis'!H48</f>
        <v>47</v>
      </c>
      <c r="I68" s="86" t="str">
        <f>'DATA - Paineis'!I48</f>
        <v>X</v>
      </c>
      <c r="J68" s="86" t="str">
        <f>'DATA - Paineis'!V48</f>
        <v>X</v>
      </c>
      <c r="K68" s="86">
        <f>'DATA - Paineis'!P48</f>
        <v>0</v>
      </c>
      <c r="L68" s="86">
        <f>'DATA - Paineis'!Q48</f>
        <v>0</v>
      </c>
      <c r="M68" s="86">
        <f>'DATA - Paineis'!R48</f>
        <v>0</v>
      </c>
      <c r="N68" s="86">
        <f>'DATA - Paineis'!S48</f>
        <v>0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 t="str">
        <f>'DATA - Paineis'!A49</f>
        <v>GLISY_CUIS_D_FUNDO</v>
      </c>
      <c r="B69" s="20" t="str">
        <f>'DATA - Paineis'!C49&amp;" "&amp;'DATA - Paineis'!G49&amp;" "&amp;'DATA - Paineis'!J49</f>
        <v>HDF 19 CNC</v>
      </c>
      <c r="C69" s="21"/>
      <c r="D69" s="86">
        <f>IF((ROSTO!BCL_Units&gt;0),'DATA - Paineis'!D49*ROSTO!BCL_Units,'DATA - Paineis'!D49)</f>
        <v>1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625</v>
      </c>
      <c r="F69" s="86">
        <f>IF('DATA - Paineis'!J49="CNC",IF('DATA - Paineis'!O49&lt;&gt;"Y",'DATA - Paineis'!F49,'DATA - Paineis'!E49)+6,IF('DATA - Paineis'!O49&lt;&gt;"Y",'DATA - Paineis'!F49,'DATA - Paineis'!E49))</f>
        <v>537</v>
      </c>
      <c r="G69" s="86">
        <f>'DATA - Paineis'!G49</f>
        <v>19</v>
      </c>
      <c r="H69" s="248" t="str">
        <f>'DATA - Paineis'!H49</f>
        <v>48</v>
      </c>
      <c r="I69" s="86" t="str">
        <f>'DATA - Paineis'!I49</f>
        <v>X</v>
      </c>
      <c r="J69" s="86">
        <f>'DATA - Paineis'!V49</f>
        <v>0</v>
      </c>
      <c r="K69" s="86">
        <f>'DATA - Paineis'!P49</f>
        <v>0</v>
      </c>
      <c r="L69" s="86">
        <f>'DATA - Paineis'!Q49</f>
        <v>0</v>
      </c>
      <c r="M69" s="86">
        <f>'DATA - Paineis'!R49</f>
        <v>0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 t="str">
        <f>'DATA - Paineis'!A50</f>
        <v>GLISY_CUIS_D_REM_DIR_M</v>
      </c>
      <c r="B70" s="20" t="str">
        <f>'DATA - Paineis'!C50&amp;" "&amp;'DATA - Paineis'!G50&amp;" "&amp;'DATA - Paineis'!J50</f>
        <v>HDF 19 CNC</v>
      </c>
      <c r="C70" s="21"/>
      <c r="D70" s="86">
        <f>IF((ROSTO!BCL_Units&gt;0),'DATA - Paineis'!D50*ROSTO!BCL_Units,'DATA - Paineis'!D50)</f>
        <v>1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2524</v>
      </c>
      <c r="F70" s="86">
        <f>IF('DATA - Paineis'!J50="CNC",IF('DATA - Paineis'!O50&lt;&gt;"Y",'DATA - Paineis'!F50,'DATA - Paineis'!E50)+6,IF('DATA - Paineis'!O50&lt;&gt;"Y",'DATA - Paineis'!F50,'DATA - Paineis'!E50))</f>
        <v>675</v>
      </c>
      <c r="G70" s="86">
        <f>'DATA - Paineis'!G50</f>
        <v>19</v>
      </c>
      <c r="H70" s="248" t="str">
        <f>'DATA - Paineis'!H50</f>
        <v>49</v>
      </c>
      <c r="I70" s="86" t="str">
        <f>'DATA - Paineis'!I50</f>
        <v>X</v>
      </c>
      <c r="J70" s="86">
        <f>'DATA - Paineis'!V50</f>
        <v>0</v>
      </c>
      <c r="K70" s="86">
        <f>'DATA - Paineis'!P50</f>
        <v>0</v>
      </c>
      <c r="L70" s="86">
        <f>'DATA - Paineis'!Q50</f>
        <v>0</v>
      </c>
      <c r="M70" s="86">
        <f>'DATA - Paineis'!R50</f>
        <v>0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 t="str">
        <f>'DATA - Paineis'!A51</f>
        <v>GLISY_CUIS_D_REM_ESQ_M</v>
      </c>
      <c r="B71" s="20" t="str">
        <f>'DATA - Paineis'!C51&amp;" "&amp;'DATA - Paineis'!G51&amp;" "&amp;'DATA - Paineis'!J51</f>
        <v>HDF 19 CNC</v>
      </c>
      <c r="C71" s="21"/>
      <c r="D71" s="86">
        <f>IF((ROSTO!BCL_Units&gt;0),'DATA - Paineis'!D51*ROSTO!BCL_Units,'DATA - Paineis'!D51)</f>
        <v>1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2374</v>
      </c>
      <c r="F71" s="86">
        <f>IF('DATA - Paineis'!J51="CNC",IF('DATA - Paineis'!O51&lt;&gt;"Y",'DATA - Paineis'!F51,'DATA - Paineis'!E51)+6,IF('DATA - Paineis'!O51&lt;&gt;"Y",'DATA - Paineis'!F51,'DATA - Paineis'!E51))</f>
        <v>685</v>
      </c>
      <c r="G71" s="86">
        <f>'DATA - Paineis'!G51</f>
        <v>19</v>
      </c>
      <c r="H71" s="248" t="str">
        <f>'DATA - Paineis'!H51</f>
        <v>50</v>
      </c>
      <c r="I71" s="86" t="str">
        <f>'DATA - Paineis'!I51</f>
        <v>X</v>
      </c>
      <c r="J71" s="86">
        <f>'DATA - Paineis'!V51</f>
        <v>0</v>
      </c>
      <c r="K71" s="86">
        <f>'DATA - Paineis'!P51</f>
        <v>0</v>
      </c>
      <c r="L71" s="86">
        <f>'DATA - Paineis'!Q51</f>
        <v>0</v>
      </c>
      <c r="M71" s="86">
        <f>'DATA - Paineis'!R51</f>
        <v>0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 t="str">
        <f>'DATA - Paineis'!A52</f>
        <v>GLISY_CUIS_E_CIMA</v>
      </c>
      <c r="B72" s="20" t="str">
        <f>'DATA - Paineis'!C52&amp;" "&amp;'DATA - Paineis'!G52&amp;" "&amp;'DATA - Paineis'!J52</f>
        <v>HDF 19 CNC</v>
      </c>
      <c r="C72" s="21"/>
      <c r="D72" s="86">
        <f>IF((ROSTO!BCL_Units&gt;0),'DATA - Paineis'!D52*ROSTO!BCL_Units,'DATA - Paineis'!D52)</f>
        <v>1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606</v>
      </c>
      <c r="F72" s="86">
        <f>IF('DATA - Paineis'!J52="CNC",IF('DATA - Paineis'!O52&lt;&gt;"Y",'DATA - Paineis'!F52,'DATA - Paineis'!E52)+6,IF('DATA - Paineis'!O52&lt;&gt;"Y",'DATA - Paineis'!F52,'DATA - Paineis'!E52))</f>
        <v>546</v>
      </c>
      <c r="G72" s="86">
        <f>'DATA - Paineis'!G52</f>
        <v>19</v>
      </c>
      <c r="H72" s="248" t="str">
        <f>'DATA - Paineis'!H52</f>
        <v>51</v>
      </c>
      <c r="I72" s="86" t="str">
        <f>'DATA - Paineis'!I52</f>
        <v>X</v>
      </c>
      <c r="J72" s="86" t="str">
        <f>'DATA - Paineis'!V52</f>
        <v>X</v>
      </c>
      <c r="K72" s="86">
        <f>'DATA - Paineis'!P52</f>
        <v>0</v>
      </c>
      <c r="L72" s="86">
        <f>'DATA - Paineis'!Q52</f>
        <v>0</v>
      </c>
      <c r="M72" s="86">
        <f>'DATA - Paineis'!R52</f>
        <v>0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 t="str">
        <f>'DATA - Paineis'!A53</f>
        <v>GLISY_CUIS_E_FUNDO</v>
      </c>
      <c r="B73" s="20" t="str">
        <f>'DATA - Paineis'!C53&amp;" "&amp;'DATA - Paineis'!G53&amp;" "&amp;'DATA - Paineis'!J53</f>
        <v>HDF 19 CNC</v>
      </c>
      <c r="C73" s="21"/>
      <c r="D73" s="86">
        <f>IF((ROSTO!BCL_Units&gt;0),'DATA - Paineis'!D53*ROSTO!BCL_Units,'DATA - Paineis'!D53)</f>
        <v>1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606</v>
      </c>
      <c r="F73" s="86">
        <f>IF('DATA - Paineis'!J53="CNC",IF('DATA - Paineis'!O53&lt;&gt;"Y",'DATA - Paineis'!F53,'DATA - Paineis'!E53)+6,IF('DATA - Paineis'!O53&lt;&gt;"Y",'DATA - Paineis'!F53,'DATA - Paineis'!E53))</f>
        <v>546</v>
      </c>
      <c r="G73" s="86">
        <f>'DATA - Paineis'!G53</f>
        <v>19</v>
      </c>
      <c r="H73" s="248" t="str">
        <f>'DATA - Paineis'!H53</f>
        <v>52</v>
      </c>
      <c r="I73" s="86" t="str">
        <f>'DATA - Paineis'!I53</f>
        <v>X</v>
      </c>
      <c r="J73" s="86">
        <f>'DATA - Paineis'!V53</f>
        <v>0</v>
      </c>
      <c r="K73" s="86">
        <f>'DATA - Paineis'!P53</f>
        <v>0</v>
      </c>
      <c r="L73" s="86">
        <f>'DATA - Paineis'!Q53</f>
        <v>0</v>
      </c>
      <c r="M73" s="86">
        <f>'DATA - Paineis'!R53</f>
        <v>0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 t="str">
        <f>'DATA - Paineis'!A54</f>
        <v>GLISY_CUIS_E_LAT_DIR</v>
      </c>
      <c r="B74" s="20" t="str">
        <f>'DATA - Paineis'!C54&amp;" "&amp;'DATA - Paineis'!G54&amp;" "&amp;'DATA - Paineis'!J54</f>
        <v>HDF 19 CNC</v>
      </c>
      <c r="C74" s="21"/>
      <c r="D74" s="86">
        <f>IF((ROSTO!BCL_Units&gt;0),'DATA - Paineis'!D54*ROSTO!BCL_Units,'DATA - Paineis'!D54)</f>
        <v>1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546</v>
      </c>
      <c r="F74" s="86">
        <f>IF('DATA - Paineis'!J54="CNC",IF('DATA - Paineis'!O54&lt;&gt;"Y",'DATA - Paineis'!F54,'DATA - Paineis'!E54)+6,IF('DATA - Paineis'!O54&lt;&gt;"Y",'DATA - Paineis'!F54,'DATA - Paineis'!E54))</f>
        <v>368</v>
      </c>
      <c r="G74" s="86">
        <f>'DATA - Paineis'!G54</f>
        <v>19</v>
      </c>
      <c r="H74" s="248" t="str">
        <f>'DATA - Paineis'!H54</f>
        <v>53</v>
      </c>
      <c r="I74" s="86" t="str">
        <f>'DATA - Paineis'!I54</f>
        <v>X</v>
      </c>
      <c r="J74" s="86">
        <f>'DATA - Paineis'!V54</f>
        <v>0</v>
      </c>
      <c r="K74" s="86">
        <f>'DATA - Paineis'!P54</f>
        <v>0</v>
      </c>
      <c r="L74" s="86">
        <f>'DATA - Paineis'!Q54</f>
        <v>0</v>
      </c>
      <c r="M74" s="86">
        <f>'DATA - Paineis'!R54</f>
        <v>0</v>
      </c>
      <c r="N74" s="86">
        <f>'DATA - Paineis'!S54</f>
        <v>0</v>
      </c>
      <c r="O74" s="86">
        <f>'DATA - Paineis'!K54</f>
        <v>60</v>
      </c>
      <c r="P74" s="86">
        <f>'DATA - Paineis'!L54</f>
        <v>60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 t="str">
        <f>'DATA - Paineis'!A55</f>
        <v>GLISY_CUIS_E_LAT_ESQ</v>
      </c>
      <c r="B75" s="20" t="str">
        <f>'DATA - Paineis'!C55&amp;" "&amp;'DATA - Paineis'!G55&amp;" "&amp;'DATA - Paineis'!J55</f>
        <v>HDF 19 CNC</v>
      </c>
      <c r="C75" s="21"/>
      <c r="D75" s="86">
        <f>IF((ROSTO!BCL_Units&gt;0),'DATA - Paineis'!D55*ROSTO!BCL_Units,'DATA - Paineis'!D55)</f>
        <v>1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546</v>
      </c>
      <c r="F75" s="86">
        <f>IF('DATA - Paineis'!J55="CNC",IF('DATA - Paineis'!O55&lt;&gt;"Y",'DATA - Paineis'!F55,'DATA - Paineis'!E55)+6,IF('DATA - Paineis'!O55&lt;&gt;"Y",'DATA - Paineis'!F55,'DATA - Paineis'!E55))</f>
        <v>368</v>
      </c>
      <c r="G75" s="86">
        <f>'DATA - Paineis'!G55</f>
        <v>19</v>
      </c>
      <c r="H75" s="248" t="str">
        <f>'DATA - Paineis'!H55</f>
        <v>54</v>
      </c>
      <c r="I75" s="86" t="str">
        <f>'DATA - Paineis'!I55</f>
        <v>X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60</v>
      </c>
      <c r="P75" s="86">
        <f>'DATA - Paineis'!L55</f>
        <v>60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 t="str">
        <f>'DATA - Paineis'!A56</f>
        <v>GLISY_CUIS_E_RIPAS_SUP_ME</v>
      </c>
      <c r="B76" s="20" t="str">
        <f>'DATA - Paineis'!C56&amp;" "&amp;'DATA - Paineis'!G56&amp;" "&amp;'DATA - Paineis'!J56</f>
        <v xml:space="preserve">HDF 19 </v>
      </c>
      <c r="C76" s="21"/>
      <c r="D76" s="86">
        <f>IF((ROSTO!BCL_Units&gt;0),'DATA - Paineis'!D56*ROSTO!BCL_Units,'DATA - Paineis'!D56)</f>
        <v>2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400</v>
      </c>
      <c r="F76" s="86">
        <f>IF('DATA - Paineis'!J56="CNC",IF('DATA - Paineis'!O56&lt;&gt;"Y",'DATA - Paineis'!F56,'DATA - Paineis'!E56)+6,IF('DATA - Paineis'!O56&lt;&gt;"Y",'DATA - Paineis'!F56,'DATA - Paineis'!E56))</f>
        <v>70</v>
      </c>
      <c r="G76" s="86">
        <f>'DATA - Paineis'!G56</f>
        <v>19</v>
      </c>
      <c r="H76" s="248" t="str">
        <f>'DATA - Paineis'!H56</f>
        <v>55</v>
      </c>
      <c r="I76" s="86">
        <f>'DATA - Paineis'!I56</f>
        <v>0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 t="str">
        <f>'DATA - Paineis'!A57</f>
        <v>GLISY_CUIS_F_PORTA_DIR</v>
      </c>
      <c r="B77" s="20" t="str">
        <f>'DATA - Paineis'!C57&amp;" "&amp;'DATA - Paineis'!G57&amp;" "&amp;'DATA - Paineis'!J57</f>
        <v>HDF 19 CNC</v>
      </c>
      <c r="C77" s="21"/>
      <c r="D77" s="86">
        <f>IF((ROSTO!BCL_Units&gt;0),'DATA - Paineis'!D57*ROSTO!BCL_Units,'DATA - Paineis'!D57)</f>
        <v>1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739</v>
      </c>
      <c r="F77" s="86">
        <f>IF('DATA - Paineis'!J57="CNC",IF('DATA - Paineis'!O57&lt;&gt;"Y",'DATA - Paineis'!F57,'DATA - Paineis'!E57)+6,IF('DATA - Paineis'!O57&lt;&gt;"Y",'DATA - Paineis'!F57,'DATA - Paineis'!E57))</f>
        <v>602</v>
      </c>
      <c r="G77" s="86">
        <f>'DATA - Paineis'!G57</f>
        <v>19</v>
      </c>
      <c r="H77" s="248" t="str">
        <f>'DATA - Paineis'!H57</f>
        <v>56</v>
      </c>
      <c r="I77" s="86" t="str">
        <f>'DATA - Paineis'!I57</f>
        <v>X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 t="str">
        <f>'DATA - Paineis'!A58</f>
        <v>GLISY_CUIS_F_REM_CIMA_M</v>
      </c>
      <c r="B78" s="20" t="str">
        <f>'DATA - Paineis'!C58&amp;" "&amp;'DATA - Paineis'!G58&amp;" "&amp;'DATA - Paineis'!J58</f>
        <v xml:space="preserve">HDF 19 </v>
      </c>
      <c r="C78" s="21"/>
      <c r="D78" s="86">
        <f>IF((ROSTO!BCL_Units&gt;0),'DATA - Paineis'!D58*ROSTO!BCL_Units,'DATA - Paineis'!D58)</f>
        <v>1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600</v>
      </c>
      <c r="F78" s="86">
        <f>IF('DATA - Paineis'!J58="CNC",IF('DATA - Paineis'!O58&lt;&gt;"Y",'DATA - Paineis'!F58,'DATA - Paineis'!E58)+6,IF('DATA - Paineis'!O58&lt;&gt;"Y",'DATA - Paineis'!F58,'DATA - Paineis'!E58))</f>
        <v>90</v>
      </c>
      <c r="G78" s="86">
        <f>'DATA - Paineis'!G58</f>
        <v>19</v>
      </c>
      <c r="H78" s="248" t="str">
        <f>'DATA - Paineis'!H58</f>
        <v>57</v>
      </c>
      <c r="I78" s="86">
        <f>'DATA - Paineis'!I58</f>
        <v>0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 t="str">
        <f>'DATA - Paineis'!A59</f>
        <v>GLISY_CUIS_F_RIPAS_SUP_ME</v>
      </c>
      <c r="B79" s="20" t="str">
        <f>'DATA - Paineis'!C59&amp;" "&amp;'DATA - Paineis'!G59&amp;" "&amp;'DATA - Paineis'!J59</f>
        <v xml:space="preserve">HDF 19 </v>
      </c>
      <c r="C79" s="21"/>
      <c r="D79" s="86">
        <f>IF((ROSTO!BCL_Units&gt;0),'DATA - Paineis'!D59*ROSTO!BCL_Units,'DATA - Paineis'!D59)</f>
        <v>2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400</v>
      </c>
      <c r="F79" s="86">
        <f>IF('DATA - Paineis'!J59="CNC",IF('DATA - Paineis'!O59&lt;&gt;"Y",'DATA - Paineis'!F59,'DATA - Paineis'!E59)+6,IF('DATA - Paineis'!O59&lt;&gt;"Y",'DATA - Paineis'!F59,'DATA - Paineis'!E59))</f>
        <v>70</v>
      </c>
      <c r="G79" s="86">
        <f>'DATA - Paineis'!G59</f>
        <v>19</v>
      </c>
      <c r="H79" s="248" t="str">
        <f>'DATA - Paineis'!H59</f>
        <v>58</v>
      </c>
      <c r="I79" s="86">
        <f>'DATA - Paineis'!I59</f>
        <v>0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 t="str">
        <f>'DATA - Paineis'!A60</f>
        <v>GLISY_CUIS_G_ENCH</v>
      </c>
      <c r="B80" s="20" t="str">
        <f>'DATA - Paineis'!C60&amp;" "&amp;'DATA - Paineis'!G60&amp;" "&amp;'DATA - Paineis'!J60</f>
        <v xml:space="preserve">HDF 19 </v>
      </c>
      <c r="C80" s="21"/>
      <c r="D80" s="86">
        <f>IF((ROSTO!BCL_Units&gt;0),'DATA - Paineis'!D60*ROSTO!BCL_Units,'DATA - Paineis'!D60)</f>
        <v>1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1000</v>
      </c>
      <c r="F80" s="86">
        <f>IF('DATA - Paineis'!J60="CNC",IF('DATA - Paineis'!O60&lt;&gt;"Y",'DATA - Paineis'!F60,'DATA - Paineis'!E60)+6,IF('DATA - Paineis'!O60&lt;&gt;"Y",'DATA - Paineis'!F60,'DATA - Paineis'!E60))</f>
        <v>70</v>
      </c>
      <c r="G80" s="86">
        <f>'DATA - Paineis'!G60</f>
        <v>19</v>
      </c>
      <c r="H80" s="248" t="str">
        <f>'DATA - Paineis'!H60</f>
        <v>59</v>
      </c>
      <c r="I80" s="86">
        <f>'DATA - Paineis'!I60</f>
        <v>0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 t="str">
        <f>'DATA - Paineis'!A61</f>
        <v>GLISY_CUIS_G_PORTA_DIR</v>
      </c>
      <c r="B81" s="20" t="str">
        <f>'DATA - Paineis'!C61&amp;" "&amp;'DATA - Paineis'!G61&amp;" "&amp;'DATA - Paineis'!J61</f>
        <v>HDF 19 CNC</v>
      </c>
      <c r="C81" s="21"/>
      <c r="D81" s="86">
        <f>IF((ROSTO!BCL_Units&gt;0),'DATA - Paineis'!D61*ROSTO!BCL_Units,'DATA - Paineis'!D61)</f>
        <v>1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933</v>
      </c>
      <c r="F81" s="86">
        <f>IF('DATA - Paineis'!J61="CNC",IF('DATA - Paineis'!O61&lt;&gt;"Y",'DATA - Paineis'!F61,'DATA - Paineis'!E61)+6,IF('DATA - Paineis'!O61&lt;&gt;"Y",'DATA - Paineis'!F61,'DATA - Paineis'!E61))</f>
        <v>503</v>
      </c>
      <c r="G81" s="86">
        <f>'DATA - Paineis'!G61</f>
        <v>19</v>
      </c>
      <c r="H81" s="248" t="str">
        <f>'DATA - Paineis'!H61</f>
        <v>60</v>
      </c>
      <c r="I81" s="86" t="str">
        <f>'DATA - Paineis'!I61</f>
        <v>X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 t="str">
        <f>'DATA - Paineis'!A62</f>
        <v>GLISY_CUIS_G_PORTA_ESQ</v>
      </c>
      <c r="B82" s="20" t="str">
        <f>'DATA - Paineis'!C62&amp;" "&amp;'DATA - Paineis'!G62&amp;" "&amp;'DATA - Paineis'!J62</f>
        <v>HDF 19 CNC</v>
      </c>
      <c r="C82" s="21"/>
      <c r="D82" s="86">
        <f>IF((ROSTO!BCL_Units&gt;0),'DATA - Paineis'!D62*ROSTO!BCL_Units,'DATA - Paineis'!D62)</f>
        <v>1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933</v>
      </c>
      <c r="F82" s="86">
        <f>IF('DATA - Paineis'!J62="CNC",IF('DATA - Paineis'!O62&lt;&gt;"Y",'DATA - Paineis'!F62,'DATA - Paineis'!E62)+6,IF('DATA - Paineis'!O62&lt;&gt;"Y",'DATA - Paineis'!F62,'DATA - Paineis'!E62))</f>
        <v>502.5</v>
      </c>
      <c r="G82" s="86">
        <f>'DATA - Paineis'!G62</f>
        <v>19</v>
      </c>
      <c r="H82" s="248" t="str">
        <f>'DATA - Paineis'!H62</f>
        <v>61</v>
      </c>
      <c r="I82" s="86" t="str">
        <f>'DATA - Paineis'!I62</f>
        <v>X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 t="str">
        <f>'DATA - Paineis'!A63</f>
        <v>GLISY_CUIS_G_REM_CIMA_M</v>
      </c>
      <c r="B83" s="20" t="str">
        <f>'DATA - Paineis'!C63&amp;" "&amp;'DATA - Paineis'!G63&amp;" "&amp;'DATA - Paineis'!J63</f>
        <v xml:space="preserve">HDF 19 </v>
      </c>
      <c r="C83" s="21"/>
      <c r="D83" s="86">
        <f>IF((ROSTO!BCL_Units&gt;0),'DATA - Paineis'!D63*ROSTO!BCL_Units,'DATA - Paineis'!D63)</f>
        <v>1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1500</v>
      </c>
      <c r="F83" s="86">
        <f>IF('DATA - Paineis'!J63="CNC",IF('DATA - Paineis'!O63&lt;&gt;"Y",'DATA - Paineis'!F63,'DATA - Paineis'!E63)+6,IF('DATA - Paineis'!O63&lt;&gt;"Y",'DATA - Paineis'!F63,'DATA - Paineis'!E63))</f>
        <v>90</v>
      </c>
      <c r="G83" s="86">
        <f>'DATA - Paineis'!G63</f>
        <v>19</v>
      </c>
      <c r="H83" s="248" t="str">
        <f>'DATA - Paineis'!H63</f>
        <v>62</v>
      </c>
      <c r="I83" s="86">
        <f>'DATA - Paineis'!I63</f>
        <v>0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 t="str">
        <f>'DATA - Paineis'!A64</f>
        <v>GLISY_CUIS_G_REM_ESQ_M</v>
      </c>
      <c r="B84" s="20" t="str">
        <f>'DATA - Paineis'!C64&amp;" "&amp;'DATA - Paineis'!G64&amp;" "&amp;'DATA - Paineis'!J64</f>
        <v>HDF 19 CNC</v>
      </c>
      <c r="C84" s="21"/>
      <c r="D84" s="86">
        <f>IF((ROSTO!BCL_Units&gt;0),'DATA - Paineis'!D64*ROSTO!BCL_Units,'DATA - Paineis'!D64)</f>
        <v>1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954</v>
      </c>
      <c r="F84" s="86">
        <f>IF('DATA - Paineis'!J64="CNC",IF('DATA - Paineis'!O64&lt;&gt;"Y",'DATA - Paineis'!F64,'DATA - Paineis'!E64)+6,IF('DATA - Paineis'!O64&lt;&gt;"Y",'DATA - Paineis'!F64,'DATA - Paineis'!E64))</f>
        <v>416</v>
      </c>
      <c r="G84" s="86">
        <f>'DATA - Paineis'!G64</f>
        <v>19</v>
      </c>
      <c r="H84" s="248" t="str">
        <f>'DATA - Paineis'!H64</f>
        <v>63</v>
      </c>
      <c r="I84" s="86" t="str">
        <f>'DATA - Paineis'!I64</f>
        <v>X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 t="str">
        <f>'DATA - Paineis'!A65</f>
        <v>GLISY_CUIS_G_RIPAS_SUP_ME</v>
      </c>
      <c r="B85" s="20" t="str">
        <f>'DATA - Paineis'!C65&amp;" "&amp;'DATA - Paineis'!G65&amp;" "&amp;'DATA - Paineis'!J65</f>
        <v xml:space="preserve">HDF 19 </v>
      </c>
      <c r="C85" s="21"/>
      <c r="D85" s="86">
        <f>IF((ROSTO!BCL_Units&gt;0),'DATA - Paineis'!D65*ROSTO!BCL_Units,'DATA - Paineis'!D65)</f>
        <v>2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1500</v>
      </c>
      <c r="F85" s="86">
        <f>IF('DATA - Paineis'!J65="CNC",IF('DATA - Paineis'!O65&lt;&gt;"Y",'DATA - Paineis'!F65,'DATA - Paineis'!E65)+6,IF('DATA - Paineis'!O65&lt;&gt;"Y",'DATA - Paineis'!F65,'DATA - Paineis'!E65))</f>
        <v>90</v>
      </c>
      <c r="G85" s="86">
        <f>'DATA - Paineis'!G65</f>
        <v>19</v>
      </c>
      <c r="H85" s="248" t="str">
        <f>'DATA - Paineis'!H65</f>
        <v>64</v>
      </c>
      <c r="I85" s="86">
        <f>'DATA - Paineis'!I65</f>
        <v>0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 t="str">
        <f>'DATA - Paineis'!A66</f>
        <v>GLISY_CUIS_H_ENCH</v>
      </c>
      <c r="B86" s="20" t="str">
        <f>'DATA - Paineis'!C66&amp;" "&amp;'DATA - Paineis'!G66&amp;" "&amp;'DATA - Paineis'!J66</f>
        <v xml:space="preserve">HDF 19 </v>
      </c>
      <c r="C86" s="21"/>
      <c r="D86" s="86">
        <f>IF((ROSTO!BCL_Units&gt;0),'DATA - Paineis'!D66*ROSTO!BCL_Units,'DATA - Paineis'!D66)</f>
        <v>1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500</v>
      </c>
      <c r="F86" s="86">
        <f>IF('DATA - Paineis'!J66="CNC",IF('DATA - Paineis'!O66&lt;&gt;"Y",'DATA - Paineis'!F66,'DATA - Paineis'!E66)+6,IF('DATA - Paineis'!O66&lt;&gt;"Y",'DATA - Paineis'!F66,'DATA - Paineis'!E66))</f>
        <v>70</v>
      </c>
      <c r="G86" s="86">
        <f>'DATA - Paineis'!G66</f>
        <v>19</v>
      </c>
      <c r="H86" s="248" t="str">
        <f>'DATA - Paineis'!H66</f>
        <v>65</v>
      </c>
      <c r="I86" s="86">
        <f>'DATA - Paineis'!I66</f>
        <v>0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 t="str">
        <f>'DATA - Paineis'!A67</f>
        <v>GLISY_CUIS_H_PORTA_DIR</v>
      </c>
      <c r="B87" s="20" t="str">
        <f>'DATA - Paineis'!C67&amp;" "&amp;'DATA - Paineis'!G67&amp;" "&amp;'DATA - Paineis'!J67</f>
        <v>HDF 19 CNC</v>
      </c>
      <c r="C87" s="21"/>
      <c r="D87" s="86">
        <f>IF((ROSTO!BCL_Units&gt;0),'DATA - Paineis'!D67*ROSTO!BCL_Units,'DATA - Paineis'!D67)</f>
        <v>1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933</v>
      </c>
      <c r="F87" s="86">
        <f>IF('DATA - Paineis'!J67="CNC",IF('DATA - Paineis'!O67&lt;&gt;"Y",'DATA - Paineis'!F67,'DATA - Paineis'!E67)+6,IF('DATA - Paineis'!O67&lt;&gt;"Y",'DATA - Paineis'!F67,'DATA - Paineis'!E67))</f>
        <v>502.5</v>
      </c>
      <c r="G87" s="86">
        <f>'DATA - Paineis'!G67</f>
        <v>19</v>
      </c>
      <c r="H87" s="248" t="str">
        <f>'DATA - Paineis'!H67</f>
        <v>66</v>
      </c>
      <c r="I87" s="86" t="str">
        <f>'DATA - Paineis'!I67</f>
        <v>X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 t="str">
        <f>'DATA - Paineis'!A68</f>
        <v>GLISY_CUIS_I_BASE</v>
      </c>
      <c r="B88" s="20" t="str">
        <f>'DATA - Paineis'!C68&amp;" "&amp;'DATA - Paineis'!G68&amp;" "&amp;'DATA - Paineis'!J68</f>
        <v>HDF 19 CNC</v>
      </c>
      <c r="C88" s="21"/>
      <c r="D88" s="86">
        <f>IF((ROSTO!BCL_Units&gt;0),'DATA - Paineis'!D68*ROSTO!BCL_Units,'DATA - Paineis'!D68)</f>
        <v>1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1806</v>
      </c>
      <c r="F88" s="86">
        <f>IF('DATA - Paineis'!J68="CNC",IF('DATA - Paineis'!O68&lt;&gt;"Y",'DATA - Paineis'!F68,'DATA - Paineis'!E68)+6,IF('DATA - Paineis'!O68&lt;&gt;"Y",'DATA - Paineis'!F68,'DATA - Paineis'!E68))</f>
        <v>416</v>
      </c>
      <c r="G88" s="86">
        <f>'DATA - Paineis'!G68</f>
        <v>19</v>
      </c>
      <c r="H88" s="248" t="str">
        <f>'DATA - Paineis'!H68</f>
        <v>67</v>
      </c>
      <c r="I88" s="86" t="str">
        <f>'DATA - Paineis'!I68</f>
        <v>X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 t="str">
        <f>'DATA - Paineis'!A69</f>
        <v>GLISY_CUIS_I_PE_ME_FRNT</v>
      </c>
      <c r="B89" s="20" t="str">
        <f>'DATA - Paineis'!C69&amp;" "&amp;'DATA - Paineis'!G69&amp;" "&amp;'DATA - Paineis'!J69</f>
        <v>HDF 19 CNC</v>
      </c>
      <c r="C89" s="21"/>
      <c r="D89" s="86">
        <f>IF((ROSTO!BCL_Units&gt;0),'DATA - Paineis'!D69*ROSTO!BCL_Units,'DATA - Paineis'!D69)</f>
        <v>1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877</v>
      </c>
      <c r="F89" s="86">
        <f>IF('DATA - Paineis'!J69="CNC",IF('DATA - Paineis'!O69&lt;&gt;"Y",'DATA - Paineis'!F69,'DATA - Paineis'!E69)+6,IF('DATA - Paineis'!O69&lt;&gt;"Y",'DATA - Paineis'!F69,'DATA - Paineis'!E69))</f>
        <v>126</v>
      </c>
      <c r="G89" s="86">
        <f>'DATA - Paineis'!G69</f>
        <v>19</v>
      </c>
      <c r="H89" s="248" t="str">
        <f>'DATA - Paineis'!H69</f>
        <v>68</v>
      </c>
      <c r="I89" s="86" t="str">
        <f>'DATA - Paineis'!I69</f>
        <v>X</v>
      </c>
      <c r="J89" s="86" t="str">
        <f>'DATA - Paineis'!V69</f>
        <v>X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 t="str">
        <f>'DATA - Paineis'!A70</f>
        <v>GLISY_CUIS_I_PE_ME_FRNT2</v>
      </c>
      <c r="B90" s="20" t="str">
        <f>'DATA - Paineis'!C70&amp;" "&amp;'DATA - Paineis'!G70&amp;" "&amp;'DATA - Paineis'!J70</f>
        <v>HDF 19 CNC</v>
      </c>
      <c r="C90" s="21"/>
      <c r="D90" s="86">
        <f>IF((ROSTO!BCL_Units&gt;0),'DATA - Paineis'!D70*ROSTO!BCL_Units,'DATA - Paineis'!D70)</f>
        <v>1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877</v>
      </c>
      <c r="F90" s="86">
        <f>IF('DATA - Paineis'!J70="CNC",IF('DATA - Paineis'!O70&lt;&gt;"Y",'DATA - Paineis'!F70,'DATA - Paineis'!E70)+6,IF('DATA - Paineis'!O70&lt;&gt;"Y",'DATA - Paineis'!F70,'DATA - Paineis'!E70))</f>
        <v>126</v>
      </c>
      <c r="G90" s="86">
        <f>'DATA - Paineis'!G70</f>
        <v>19</v>
      </c>
      <c r="H90" s="248" t="str">
        <f>'DATA - Paineis'!H70</f>
        <v>69</v>
      </c>
      <c r="I90" s="86" t="str">
        <f>'DATA - Paineis'!I70</f>
        <v>X</v>
      </c>
      <c r="J90" s="86" t="str">
        <f>'DATA - Paineis'!V70</f>
        <v>X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 t="str">
        <f>'DATA - Paineis'!A71</f>
        <v>GLISY_CUIS_I_PE_ME_LAT_1</v>
      </c>
      <c r="B91" s="20" t="str">
        <f>'DATA - Paineis'!C71&amp;" "&amp;'DATA - Paineis'!G71&amp;" "&amp;'DATA - Paineis'!J71</f>
        <v>HDF 19 CNC</v>
      </c>
      <c r="C91" s="21"/>
      <c r="D91" s="86">
        <f>IF((ROSTO!BCL_Units&gt;0),'DATA - Paineis'!D71*ROSTO!BCL_Units,'DATA - Paineis'!D71)</f>
        <v>1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877</v>
      </c>
      <c r="F91" s="86">
        <f>IF('DATA - Paineis'!J71="CNC",IF('DATA - Paineis'!O71&lt;&gt;"Y",'DATA - Paineis'!F71,'DATA - Paineis'!E71)+6,IF('DATA - Paineis'!O71&lt;&gt;"Y",'DATA - Paineis'!F71,'DATA - Paineis'!E71))</f>
        <v>126</v>
      </c>
      <c r="G91" s="86">
        <f>'DATA - Paineis'!G71</f>
        <v>19</v>
      </c>
      <c r="H91" s="248" t="str">
        <f>'DATA - Paineis'!H71</f>
        <v>70</v>
      </c>
      <c r="I91" s="86" t="str">
        <f>'DATA - Paineis'!I71</f>
        <v>X</v>
      </c>
      <c r="J91" s="86" t="str">
        <f>'DATA - Paineis'!V71</f>
        <v>X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 t="str">
        <f>'DATA - Paineis'!A72</f>
        <v>GLISY_CUIS_I_PE_ME_LAT_2</v>
      </c>
      <c r="B92" s="20" t="str">
        <f>'DATA - Paineis'!C72&amp;" "&amp;'DATA - Paineis'!G72&amp;" "&amp;'DATA - Paineis'!J72</f>
        <v>HDF 19 CNC</v>
      </c>
      <c r="C92" s="21"/>
      <c r="D92" s="86">
        <f>IF((ROSTO!BCL_Units&gt;0),'DATA - Paineis'!D72*ROSTO!BCL_Units,'DATA - Paineis'!D72)</f>
        <v>1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877</v>
      </c>
      <c r="F92" s="86">
        <f>IF('DATA - Paineis'!J72="CNC",IF('DATA - Paineis'!O72&lt;&gt;"Y",'DATA - Paineis'!F72,'DATA - Paineis'!E72)+6,IF('DATA - Paineis'!O72&lt;&gt;"Y",'DATA - Paineis'!F72,'DATA - Paineis'!E72))</f>
        <v>126</v>
      </c>
      <c r="G92" s="86">
        <f>'DATA - Paineis'!G72</f>
        <v>19</v>
      </c>
      <c r="H92" s="248" t="str">
        <f>'DATA - Paineis'!H72</f>
        <v>71</v>
      </c>
      <c r="I92" s="86" t="str">
        <f>'DATA - Paineis'!I72</f>
        <v>X</v>
      </c>
      <c r="J92" s="86" t="str">
        <f>'DATA - Paineis'!V72</f>
        <v>X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 t="str">
        <f>'DATA - Paineis'!A73</f>
        <v>GLISY_CUIS_J_PRATELEIRA2(16+16)_RIPA_DIR</v>
      </c>
      <c r="B93" s="20" t="str">
        <f>'DATA - Paineis'!C73&amp;" "&amp;'DATA - Paineis'!G73&amp;" "&amp;'DATA - Paineis'!J73</f>
        <v xml:space="preserve">HDF 19 </v>
      </c>
      <c r="C93" s="21"/>
      <c r="D93" s="86">
        <f>IF((ROSTO!BCL_Units&gt;0),'DATA - Paineis'!D73*ROSTO!BCL_Units,'DATA - Paineis'!D73)</f>
        <v>1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368</v>
      </c>
      <c r="F93" s="86">
        <f>IF('DATA - Paineis'!J73="CNC",IF('DATA - Paineis'!O73&lt;&gt;"Y",'DATA - Paineis'!F73,'DATA - Paineis'!E73)+6,IF('DATA - Paineis'!O73&lt;&gt;"Y",'DATA - Paineis'!F73,'DATA - Paineis'!E73))</f>
        <v>19</v>
      </c>
      <c r="G93" s="86">
        <f>'DATA - Paineis'!G73</f>
        <v>19</v>
      </c>
      <c r="H93" s="248" t="str">
        <f>'DATA - Paineis'!H73</f>
        <v>72</v>
      </c>
      <c r="I93" s="86">
        <f>'DATA - Paineis'!I73</f>
        <v>0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 t="str">
        <f>'DATA - Paineis'!A74</f>
        <v>GLISY_CUIS_J_PRATELEIRA2(16+16)_RIPA_TRAS</v>
      </c>
      <c r="B94" s="20" t="str">
        <f>'DATA - Paineis'!C74&amp;" "&amp;'DATA - Paineis'!G74&amp;" "&amp;'DATA - Paineis'!J74</f>
        <v xml:space="preserve">HDF 19 </v>
      </c>
      <c r="C94" s="21"/>
      <c r="D94" s="86">
        <f>IF((ROSTO!BCL_Units&gt;0),'DATA - Paineis'!D74*ROSTO!BCL_Units,'DATA - Paineis'!D74)</f>
        <v>1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310</v>
      </c>
      <c r="F94" s="86">
        <f>IF('DATA - Paineis'!J74="CNC",IF('DATA - Paineis'!O74&lt;&gt;"Y",'DATA - Paineis'!F74,'DATA - Paineis'!E74)+6,IF('DATA - Paineis'!O74&lt;&gt;"Y",'DATA - Paineis'!F74,'DATA - Paineis'!E74))</f>
        <v>19</v>
      </c>
      <c r="G94" s="86">
        <f>'DATA - Paineis'!G74</f>
        <v>19</v>
      </c>
      <c r="H94" s="248" t="str">
        <f>'DATA - Paineis'!H74</f>
        <v>73</v>
      </c>
      <c r="I94" s="86">
        <f>'DATA - Paineis'!I74</f>
        <v>0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 t="str">
        <f>'DATA - Paineis'!A75</f>
        <v>GLISY_CUIS_I_PE_ME_FUNDO</v>
      </c>
      <c r="B95" s="20" t="str">
        <f>'DATA - Paineis'!C75&amp;" "&amp;'DATA - Paineis'!G75&amp;" "&amp;'DATA - Paineis'!J75</f>
        <v>HDF 30 CNC</v>
      </c>
      <c r="C95" s="21"/>
      <c r="D95" s="86">
        <f>IF((ROSTO!BCL_Units&gt;0),'DATA - Paineis'!D75*ROSTO!BCL_Units,'DATA - Paineis'!D75)</f>
        <v>1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88</v>
      </c>
      <c r="F95" s="86">
        <f>IF('DATA - Paineis'!J75="CNC",IF('DATA - Paineis'!O75&lt;&gt;"Y",'DATA - Paineis'!F75,'DATA - Paineis'!E75)+6,IF('DATA - Paineis'!O75&lt;&gt;"Y",'DATA - Paineis'!F75,'DATA - Paineis'!E75))</f>
        <v>88</v>
      </c>
      <c r="G95" s="86">
        <f>'DATA - Paineis'!G75</f>
        <v>30</v>
      </c>
      <c r="H95" s="248" t="str">
        <f>'DATA - Paineis'!H75</f>
        <v>74</v>
      </c>
      <c r="I95" s="86">
        <f>'DATA - Paineis'!I75</f>
        <v>0</v>
      </c>
      <c r="J95" s="86" t="str">
        <f>'DATA - Paineis'!V75</f>
        <v>X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 t="str">
        <f>'DATA - Paineis'!A76</f>
        <v>GLISY_CUIS_A_RIPA_BATENTE_PUX</v>
      </c>
      <c r="B96" s="20" t="str">
        <f>'DATA - Paineis'!C76&amp;" "&amp;'DATA - Paineis'!G76&amp;" "&amp;'DATA - Paineis'!J76</f>
        <v>HDF Folheado Carv 17 CNC</v>
      </c>
      <c r="C96" s="21"/>
      <c r="D96" s="86">
        <f>IF((ROSTO!BCL_Units&gt;0),'DATA - Paineis'!D76*ROSTO!BCL_Units,'DATA - Paineis'!D76)</f>
        <v>1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1972</v>
      </c>
      <c r="F96" s="86">
        <f>IF('DATA - Paineis'!J76="CNC",IF('DATA - Paineis'!O76&lt;&gt;"Y",'DATA - Paineis'!F76,'DATA - Paineis'!E76)+6,IF('DATA - Paineis'!O76&lt;&gt;"Y",'DATA - Paineis'!F76,'DATA - Paineis'!E76))</f>
        <v>76</v>
      </c>
      <c r="G96" s="86">
        <f>'DATA - Paineis'!G76</f>
        <v>17</v>
      </c>
      <c r="H96" s="248" t="str">
        <f>'DATA - Paineis'!H76</f>
        <v>75</v>
      </c>
      <c r="I96" s="86" t="str">
        <f>'DATA - Paineis'!I76</f>
        <v>X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 t="str">
        <f>'DATA - Paineis'!R76</f>
        <v>X</v>
      </c>
      <c r="N96" s="86" t="str">
        <f>'DATA - Paineis'!S76</f>
        <v>X</v>
      </c>
      <c r="O96" s="86">
        <f>'DATA - Paineis'!K76</f>
        <v>15</v>
      </c>
      <c r="P96" s="86">
        <f>'DATA - Paineis'!L76</f>
        <v>15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 t="str">
        <f>'DATA - Paineis'!A77</f>
        <v>GLISY_CUIS_J_PRATELEIRA(16+16)_BXO</v>
      </c>
      <c r="B97" s="20" t="str">
        <f>'DATA - Paineis'!C77&amp;" "&amp;'DATA - Paineis'!G77&amp;" "&amp;'DATA - Paineis'!J77</f>
        <v>HDF Folheado Carv 17 CNC</v>
      </c>
      <c r="C97" s="21"/>
      <c r="D97" s="86">
        <f>IF((ROSTO!BCL_Units&gt;0),'DATA - Paineis'!D77*ROSTO!BCL_Units,'DATA - Paineis'!D77)</f>
        <v>1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482</v>
      </c>
      <c r="F97" s="86">
        <f>IF('DATA - Paineis'!J77="CNC",IF('DATA - Paineis'!O77&lt;&gt;"Y",'DATA - Paineis'!F77,'DATA - Paineis'!E77)+6,IF('DATA - Paineis'!O77&lt;&gt;"Y",'DATA - Paineis'!F77,'DATA - Paineis'!E77))</f>
        <v>404</v>
      </c>
      <c r="G97" s="86">
        <f>'DATA - Paineis'!G77</f>
        <v>17</v>
      </c>
      <c r="H97" s="248" t="str">
        <f>'DATA - Paineis'!H77</f>
        <v>76</v>
      </c>
      <c r="I97" s="86" t="str">
        <f>'DATA - Paineis'!I77</f>
        <v>X</v>
      </c>
      <c r="J97" s="86" t="str">
        <f>'DATA - Paineis'!V77</f>
        <v>X</v>
      </c>
      <c r="K97" s="86">
        <f>'DATA - Paineis'!P77</f>
        <v>0</v>
      </c>
      <c r="L97" s="86" t="str">
        <f>'DATA - Paineis'!Q77</f>
        <v>X</v>
      </c>
      <c r="M97" s="86" t="str">
        <f>'DATA - Paineis'!R77</f>
        <v>X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250" t="str">
        <f>'DATA - Paineis'!T77</f>
        <v>COLAR ANTES DE CNC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 t="str">
        <f>'DATA - Paineis'!A78</f>
        <v>GLISY_CUIS_J_PRATELEIRA(16+16)_TOP</v>
      </c>
      <c r="B98" s="20" t="str">
        <f>'DATA - Paineis'!C78&amp;" "&amp;'DATA - Paineis'!G78&amp;" "&amp;'DATA - Paineis'!J78</f>
        <v>HDF Folheado Carv 17 CNC</v>
      </c>
      <c r="C98" s="21"/>
      <c r="D98" s="86">
        <f>IF((ROSTO!BCL_Units&gt;0),'DATA - Paineis'!D78*ROSTO!BCL_Units,'DATA - Paineis'!D78)</f>
        <v>1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482</v>
      </c>
      <c r="F98" s="86">
        <f>IF('DATA - Paineis'!J78="CNC",IF('DATA - Paineis'!O78&lt;&gt;"Y",'DATA - Paineis'!F78,'DATA - Paineis'!E78)+6,IF('DATA - Paineis'!O78&lt;&gt;"Y",'DATA - Paineis'!F78,'DATA - Paineis'!E78))</f>
        <v>404</v>
      </c>
      <c r="G98" s="86">
        <f>'DATA - Paineis'!G78</f>
        <v>17</v>
      </c>
      <c r="H98" s="248" t="str">
        <f>'DATA - Paineis'!H78</f>
        <v>77</v>
      </c>
      <c r="I98" s="86" t="str">
        <f>'DATA - Paineis'!I78</f>
        <v>X</v>
      </c>
      <c r="J98" s="86" t="str">
        <f>'DATA - Paineis'!V78</f>
        <v>X</v>
      </c>
      <c r="K98" s="86">
        <f>'DATA - Paineis'!P78</f>
        <v>0</v>
      </c>
      <c r="L98" s="86" t="str">
        <f>'DATA - Paineis'!Q78</f>
        <v>X</v>
      </c>
      <c r="M98" s="86" t="str">
        <f>'DATA - Paineis'!R78</f>
        <v>X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251"/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 t="str">
        <f>'DATA - Paineis'!A79</f>
        <v>GLISY_CUIS_J_PRATELEIRA2(16+16)_BXO</v>
      </c>
      <c r="B99" s="20" t="str">
        <f>'DATA - Paineis'!C79&amp;" "&amp;'DATA - Paineis'!G79&amp;" "&amp;'DATA - Paineis'!J79</f>
        <v>HDF Folheado Carv 17 CNC</v>
      </c>
      <c r="C99" s="21"/>
      <c r="D99" s="86">
        <f>IF((ROSTO!BCL_Units&gt;0),'DATA - Paineis'!D79*ROSTO!BCL_Units,'DATA - Paineis'!D79)</f>
        <v>1</v>
      </c>
      <c r="E99" s="249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356</v>
      </c>
      <c r="F99" s="249">
        <f>IF('DATA - Paineis'!J79="CNC",IF('DATA - Paineis'!O79&lt;&gt;"Y",'DATA - Paineis'!F79,'DATA - Paineis'!E79)+6,IF('DATA - Paineis'!O79&lt;&gt;"Y",'DATA - Paineis'!F79,'DATA - Paineis'!E79))</f>
        <v>404</v>
      </c>
      <c r="G99" s="86">
        <f>'DATA - Paineis'!G79</f>
        <v>17</v>
      </c>
      <c r="H99" s="248" t="str">
        <f>'DATA - Paineis'!H79</f>
        <v>78</v>
      </c>
      <c r="I99" s="86" t="str">
        <f>'DATA - Paineis'!I79</f>
        <v>X</v>
      </c>
      <c r="J99" s="86" t="str">
        <f>'DATA - Paineis'!V79</f>
        <v>X</v>
      </c>
      <c r="K99" s="86">
        <f>'DATA - Paineis'!P79</f>
        <v>0</v>
      </c>
      <c r="L99" s="86" t="str">
        <f>'DATA - Paineis'!Q79</f>
        <v>X</v>
      </c>
      <c r="M99" s="86" t="str">
        <f>'DATA - Paineis'!R79</f>
        <v>X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250" t="str">
        <f>'DATA - Paineis'!T79</f>
        <v>COLAR ANTES DE CNC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 t="str">
        <f>'DATA - Paineis'!A80</f>
        <v>GLISY_CUIS_J_PRATELEIRA2(16+16)_TOP</v>
      </c>
      <c r="B100" s="20" t="str">
        <f>'DATA - Paineis'!C80&amp;" "&amp;'DATA - Paineis'!G80&amp;" "&amp;'DATA - Paineis'!J80</f>
        <v>HDF Folheado Carv 17 CNC</v>
      </c>
      <c r="C100" s="21"/>
      <c r="D100" s="86">
        <f>IF((ROSTO!BCL_Units&gt;0),'DATA - Paineis'!D80*ROSTO!BCL_Units,'DATA - Paineis'!D80)</f>
        <v>1</v>
      </c>
      <c r="E100" s="249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356</v>
      </c>
      <c r="F100" s="249">
        <f>IF('DATA - Paineis'!J80="CNC",IF('DATA - Paineis'!O80&lt;&gt;"Y",'DATA - Paineis'!F80,'DATA - Paineis'!E80)+6,IF('DATA - Paineis'!O80&lt;&gt;"Y",'DATA - Paineis'!F80,'DATA - Paineis'!E80))</f>
        <v>404</v>
      </c>
      <c r="G100" s="86">
        <f>'DATA - Paineis'!G80</f>
        <v>17</v>
      </c>
      <c r="H100" s="248" t="str">
        <f>'DATA - Paineis'!H80</f>
        <v>79</v>
      </c>
      <c r="I100" s="86" t="str">
        <f>'DATA - Paineis'!I80</f>
        <v>X</v>
      </c>
      <c r="J100" s="86" t="str">
        <f>'DATA - Paineis'!V80</f>
        <v>X</v>
      </c>
      <c r="K100" s="86">
        <f>'DATA - Paineis'!P80</f>
        <v>0</v>
      </c>
      <c r="L100" s="86" t="str">
        <f>'DATA - Paineis'!Q80</f>
        <v>X</v>
      </c>
      <c r="M100" s="86" t="str">
        <f>'DATA - Paineis'!R80</f>
        <v>X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251"/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 t="str">
        <f>'DATA - Paineis'!A81</f>
        <v>GLISY_CUIS_K_PAINEL_L_FRENTE</v>
      </c>
      <c r="B101" s="20" t="str">
        <f>'DATA - Paineis'!C81&amp;" "&amp;'DATA - Paineis'!G81&amp;" "&amp;'DATA - Paineis'!J81</f>
        <v>HDF Folheado Carv 17 CNC</v>
      </c>
      <c r="C101" s="21"/>
      <c r="D101" s="86">
        <f>IF((ROSTO!BCL_Units&gt;0),'DATA - Paineis'!D81*ROSTO!BCL_Units,'DATA - Paineis'!D81)</f>
        <v>1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2524</v>
      </c>
      <c r="F101" s="86">
        <f>IF('DATA - Paineis'!J81="CNC",IF('DATA - Paineis'!O81&lt;&gt;"Y",'DATA - Paineis'!F81,'DATA - Paineis'!E81)+6,IF('DATA - Paineis'!O81&lt;&gt;"Y",'DATA - Paineis'!F81,'DATA - Paineis'!E81))</f>
        <v>185</v>
      </c>
      <c r="G101" s="86">
        <f>'DATA - Paineis'!G81</f>
        <v>17</v>
      </c>
      <c r="H101" s="248" t="str">
        <f>'DATA - Paineis'!H81</f>
        <v>80</v>
      </c>
      <c r="I101" s="86" t="str">
        <f>'DATA - Paineis'!I81</f>
        <v>X</v>
      </c>
      <c r="J101" s="86" t="str">
        <f>'DATA - Paineis'!V81</f>
        <v>X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>
        <f>'DATA - Paineis'!T81</f>
        <v>0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 t="str">
        <f>'DATA - Paineis'!A82</f>
        <v>GLISY_CUIS_K_PAINEL_L_INTERIOR</v>
      </c>
      <c r="B102" s="20" t="str">
        <f>'DATA - Paineis'!C82&amp;" "&amp;'DATA - Paineis'!G82&amp;" "&amp;'DATA - Paineis'!J82</f>
        <v>HDF Folheado Carv 17 CNC</v>
      </c>
      <c r="C102" s="21"/>
      <c r="D102" s="86">
        <f>IF((ROSTO!BCL_Units&gt;0),'DATA - Paineis'!D82*ROSTO!BCL_Units,'DATA - Paineis'!D82)</f>
        <v>1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2524</v>
      </c>
      <c r="F102" s="86">
        <f>IF('DATA - Paineis'!J82="CNC",IF('DATA - Paineis'!O82&lt;&gt;"Y",'DATA - Paineis'!F82,'DATA - Paineis'!E82)+6,IF('DATA - Paineis'!O82&lt;&gt;"Y",'DATA - Paineis'!F82,'DATA - Paineis'!E82))</f>
        <v>158</v>
      </c>
      <c r="G102" s="86">
        <f>'DATA - Paineis'!G82</f>
        <v>17</v>
      </c>
      <c r="H102" s="248" t="str">
        <f>'DATA - Paineis'!H82</f>
        <v>81</v>
      </c>
      <c r="I102" s="86" t="str">
        <f>'DATA - Paineis'!I82</f>
        <v>X</v>
      </c>
      <c r="J102" s="86" t="str">
        <f>'DATA - Paineis'!V82</f>
        <v>X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>
        <f>'DATA - Paineis'!T82</f>
        <v>0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 t="str">
        <f>'DATA - Paineis'!A83</f>
        <v>GLISY_CUIS_K_PAINEL1</v>
      </c>
      <c r="B103" s="20" t="str">
        <f>'DATA - Paineis'!C83&amp;" "&amp;'DATA - Paineis'!G83&amp;" "&amp;'DATA - Paineis'!J83</f>
        <v>HDF Folheado Carv 17 CNC</v>
      </c>
      <c r="C103" s="21"/>
      <c r="D103" s="86">
        <f>IF((ROSTO!BCL_Units&gt;0),'DATA - Paineis'!D83*ROSTO!BCL_Units,'DATA - Paineis'!D83)</f>
        <v>1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2524</v>
      </c>
      <c r="F103" s="86">
        <f>IF('DATA - Paineis'!J83="CNC",IF('DATA - Paineis'!O83&lt;&gt;"Y",'DATA - Paineis'!F83,'DATA - Paineis'!E83)+6,IF('DATA - Paineis'!O83&lt;&gt;"Y",'DATA - Paineis'!F83,'DATA - Paineis'!E83))</f>
        <v>1240</v>
      </c>
      <c r="G103" s="86">
        <f>'DATA - Paineis'!G83</f>
        <v>17</v>
      </c>
      <c r="H103" s="248" t="str">
        <f>'DATA - Paineis'!H83</f>
        <v>82</v>
      </c>
      <c r="I103" s="86" t="str">
        <f>'DATA - Paineis'!I83</f>
        <v>X</v>
      </c>
      <c r="J103" s="86">
        <f>'DATA - Paineis'!V83</f>
        <v>0</v>
      </c>
      <c r="K103" s="86" t="str">
        <f>'DATA - Paineis'!P83</f>
        <v>X</v>
      </c>
      <c r="L103" s="86" t="str">
        <f>'DATA - Paineis'!Q83</f>
        <v>X</v>
      </c>
      <c r="M103" s="86" t="str">
        <f>'DATA - Paineis'!R83</f>
        <v>X</v>
      </c>
      <c r="N103" s="86" t="str">
        <f>'DATA - Paineis'!S83</f>
        <v>X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>
        <f>'DATA - Paineis'!T83</f>
        <v>0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 t="str">
        <f>'DATA - Paineis'!A84</f>
        <v>GLISY_CUIS_K_PAINEL2</v>
      </c>
      <c r="B104" s="20" t="str">
        <f>'DATA - Paineis'!C84&amp;" "&amp;'DATA - Paineis'!G84&amp;" "&amp;'DATA - Paineis'!J84</f>
        <v>HDF Folheado Carv 17 CNC</v>
      </c>
      <c r="C104" s="21"/>
      <c r="D104" s="86">
        <f>IF((ROSTO!BCL_Units&gt;0),'DATA - Paineis'!D84*ROSTO!BCL_Units,'DATA - Paineis'!D84)</f>
        <v>1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1246</v>
      </c>
      <c r="F104" s="86">
        <f>IF('DATA - Paineis'!J84="CNC",IF('DATA - Paineis'!O84&lt;&gt;"Y",'DATA - Paineis'!F84,'DATA - Paineis'!E84)+6,IF('DATA - Paineis'!O84&lt;&gt;"Y",'DATA - Paineis'!F84,'DATA - Paineis'!E84))</f>
        <v>950</v>
      </c>
      <c r="G104" s="86">
        <f>'DATA - Paineis'!G84</f>
        <v>17</v>
      </c>
      <c r="H104" s="248" t="str">
        <f>'DATA - Paineis'!H84</f>
        <v>83</v>
      </c>
      <c r="I104" s="86" t="str">
        <f>'DATA - Paineis'!I84</f>
        <v>X</v>
      </c>
      <c r="J104" s="86">
        <f>'DATA - Paineis'!V84</f>
        <v>0</v>
      </c>
      <c r="K104" s="86" t="str">
        <f>'DATA - Paineis'!P84</f>
        <v>X</v>
      </c>
      <c r="L104" s="86" t="str">
        <f>'DATA - Paineis'!Q84</f>
        <v>X</v>
      </c>
      <c r="M104" s="86" t="str">
        <f>'DATA - Paineis'!R84</f>
        <v>X</v>
      </c>
      <c r="N104" s="86" t="str">
        <f>'DATA - Paineis'!S84</f>
        <v>X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>
        <f>'DATA - Paineis'!T84</f>
        <v>0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 t="str">
        <f>'DATA - Paineis'!A85</f>
        <v>GLISY_CUIS_K_PAINEL3</v>
      </c>
      <c r="B105" s="20" t="str">
        <f>'DATA - Paineis'!C85&amp;" "&amp;'DATA - Paineis'!G85&amp;" "&amp;'DATA - Paineis'!J85</f>
        <v>HDF Folheado Carv 17 CNC</v>
      </c>
      <c r="C105" s="21"/>
      <c r="D105" s="86">
        <f>IF((ROSTO!BCL_Units&gt;0),'DATA - Paineis'!D85*ROSTO!BCL_Units,'DATA - Paineis'!D85)</f>
        <v>1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129</v>
      </c>
      <c r="F105" s="86">
        <f>IF('DATA - Paineis'!J85="CNC",IF('DATA - Paineis'!O85&lt;&gt;"Y",'DATA - Paineis'!F85,'DATA - Paineis'!E85)+6,IF('DATA - Paineis'!O85&lt;&gt;"Y",'DATA - Paineis'!F85,'DATA - Paineis'!E85))</f>
        <v>950</v>
      </c>
      <c r="G105" s="86">
        <f>'DATA - Paineis'!G85</f>
        <v>17</v>
      </c>
      <c r="H105" s="248" t="str">
        <f>'DATA - Paineis'!H85</f>
        <v>84</v>
      </c>
      <c r="I105" s="86" t="str">
        <f>'DATA - Paineis'!I85</f>
        <v>X</v>
      </c>
      <c r="J105" s="86">
        <f>'DATA - Paineis'!V85</f>
        <v>0</v>
      </c>
      <c r="K105" s="86" t="str">
        <f>'DATA - Paineis'!P85</f>
        <v>X</v>
      </c>
      <c r="L105" s="86" t="str">
        <f>'DATA - Paineis'!Q85</f>
        <v>X</v>
      </c>
      <c r="M105" s="86" t="str">
        <f>'DATA - Paineis'!R85</f>
        <v>X</v>
      </c>
      <c r="N105" s="86" t="str">
        <f>'DATA - Paineis'!S85</f>
        <v>X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>
        <f>'DATA - Paineis'!T85</f>
        <v>0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 t="str">
        <f>'DATA - Paineis'!A86</f>
        <v>GLISY_CUIS_K_PAINEL4</v>
      </c>
      <c r="B106" s="20" t="str">
        <f>'DATA - Paineis'!C86&amp;" "&amp;'DATA - Paineis'!G86&amp;" "&amp;'DATA - Paineis'!J86</f>
        <v>HDF Folheado Carv 17 CNC</v>
      </c>
      <c r="C106" s="21"/>
      <c r="D106" s="86">
        <f>IF((ROSTO!BCL_Units&gt;0),'DATA - Paineis'!D86*ROSTO!BCL_Units,'DATA - Paineis'!D86)</f>
        <v>1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2524</v>
      </c>
      <c r="F106" s="86">
        <f>IF('DATA - Paineis'!J86="CNC",IF('DATA - Paineis'!O86&lt;&gt;"Y",'DATA - Paineis'!F86,'DATA - Paineis'!E86)+6,IF('DATA - Paineis'!O86&lt;&gt;"Y",'DATA - Paineis'!F86,'DATA - Paineis'!E86))</f>
        <v>411</v>
      </c>
      <c r="G106" s="86">
        <f>'DATA - Paineis'!G86</f>
        <v>17</v>
      </c>
      <c r="H106" s="248" t="str">
        <f>'DATA - Paineis'!H86</f>
        <v>85</v>
      </c>
      <c r="I106" s="86" t="str">
        <f>'DATA - Paineis'!I86</f>
        <v>X</v>
      </c>
      <c r="J106" s="86">
        <f>'DATA - Paineis'!V86</f>
        <v>0</v>
      </c>
      <c r="K106" s="86" t="str">
        <f>'DATA - Paineis'!P86</f>
        <v>X</v>
      </c>
      <c r="L106" s="86" t="str">
        <f>'DATA - Paineis'!Q86</f>
        <v>X</v>
      </c>
      <c r="M106" s="86" t="str">
        <f>'DATA - Paineis'!R86</f>
        <v>X</v>
      </c>
      <c r="N106" s="86" t="str">
        <f>'DATA - Paineis'!S86</f>
        <v>X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>
        <f>'DATA - Paineis'!T86</f>
        <v>0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6">
        <f>IF((ROSTO!BCL_Units&gt;0),'DATA - Paineis'!D87*ROSTO!BCL_Units,'DATA - Paineis'!D87)</f>
        <v>0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6">
        <f>IF('DATA - Paineis'!J87="CNC",IF('DATA - Paineis'!O87&lt;&gt;"Y",'DATA - Paineis'!F87,'DATA - Paineis'!E87)+6,IF('DATA - Paineis'!O87&lt;&gt;"Y",'DATA - Paineis'!F87,'DATA - Paineis'!E87))</f>
        <v>0</v>
      </c>
      <c r="G107" s="86">
        <f>'DATA - Paineis'!G87</f>
        <v>0</v>
      </c>
      <c r="H107" s="106">
        <f>'DATA - Paineis'!H87</f>
        <v>0</v>
      </c>
      <c r="I107" s="86">
        <f>'DATA - Paineis'!I87</f>
        <v>0</v>
      </c>
      <c r="J107" s="86">
        <f>'DATA - Paineis'!V87</f>
        <v>0</v>
      </c>
      <c r="K107" s="86">
        <f>'DATA - Paineis'!P87</f>
        <v>0</v>
      </c>
      <c r="L107" s="86">
        <f>'DATA - Paineis'!Q87</f>
        <v>0</v>
      </c>
      <c r="M107" s="86">
        <f>'DATA - Paineis'!R87</f>
        <v>0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>
        <f>'DATA - Paineis'!T87</f>
        <v>0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6">
        <f>IF((ROSTO!BCL_Units&gt;0),'DATA - Paineis'!D88*ROSTO!BCL_Units,'DATA - Paineis'!D88)</f>
        <v>0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6">
        <f>IF('DATA - Paineis'!J88="CNC",IF('DATA - Paineis'!O88&lt;&gt;"Y",'DATA - Paineis'!F88,'DATA - Paineis'!E88)+6,IF('DATA - Paineis'!O88&lt;&gt;"Y",'DATA - Paineis'!F88,'DATA - Paineis'!E88))</f>
        <v>0</v>
      </c>
      <c r="G108" s="86">
        <f>'DATA - Paineis'!G88</f>
        <v>0</v>
      </c>
      <c r="H108" s="106">
        <f>'DATA - Paineis'!H88</f>
        <v>0</v>
      </c>
      <c r="I108" s="86">
        <f>'DATA - Paineis'!I88</f>
        <v>0</v>
      </c>
      <c r="J108" s="86">
        <f>'DATA - Paineis'!V88</f>
        <v>0</v>
      </c>
      <c r="K108" s="86">
        <f>'DATA - Paineis'!P88</f>
        <v>0</v>
      </c>
      <c r="L108" s="86">
        <f>'DATA - Paineis'!Q88</f>
        <v>0</v>
      </c>
      <c r="M108" s="86">
        <f>'DATA - Paineis'!R88</f>
        <v>0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>
        <f>'DATA - Paineis'!T88</f>
        <v>0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6">
        <f>IF((ROSTO!BCL_Units&gt;0),'DATA - Paineis'!D89*ROSTO!BCL_Units,'DATA - Paineis'!D89)</f>
        <v>0</v>
      </c>
      <c r="E109" s="86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6">
        <f>IF('DATA - Paineis'!J89="CNC",IF('DATA - Paineis'!O89&lt;&gt;"Y",'DATA - Paineis'!F89,'DATA - Paineis'!E89)+6,IF('DATA - Paineis'!O89&lt;&gt;"Y",'DATA - Paineis'!F89,'DATA - Paineis'!E89))</f>
        <v>0</v>
      </c>
      <c r="G109" s="86">
        <f>'DATA - Paineis'!G89</f>
        <v>0</v>
      </c>
      <c r="H109" s="106">
        <f>'DATA - Paineis'!H89</f>
        <v>0</v>
      </c>
      <c r="I109" s="86">
        <f>'DATA - Paineis'!I89</f>
        <v>0</v>
      </c>
      <c r="J109" s="86">
        <f>'DATA - Paineis'!V89</f>
        <v>0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>
        <f>'DATA - Paineis'!T89</f>
        <v>0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6">
        <f>IF((ROSTO!BCL_Units&gt;0),'DATA - Paineis'!D90*ROSTO!BCL_Units,'DATA - Paineis'!D90)</f>
        <v>0</v>
      </c>
      <c r="E110" s="86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6">
        <f>IF('DATA - Paineis'!J90="CNC",IF('DATA - Paineis'!O90&lt;&gt;"Y",'DATA - Paineis'!F90,'DATA - Paineis'!E90)+6,IF('DATA - Paineis'!O90&lt;&gt;"Y",'DATA - Paineis'!F90,'DATA - Paineis'!E90))</f>
        <v>0</v>
      </c>
      <c r="G110" s="86">
        <f>'DATA - Paineis'!G90</f>
        <v>0</v>
      </c>
      <c r="H110" s="106">
        <f>'DATA - Paineis'!H90</f>
        <v>0</v>
      </c>
      <c r="I110" s="86">
        <f>'DATA - Paineis'!I90</f>
        <v>0</v>
      </c>
      <c r="J110" s="86">
        <f>'DATA - Paineis'!V90</f>
        <v>0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>
        <f>'DATA - Paineis'!T90</f>
        <v>0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6">
        <f>IF((ROSTO!BCL_Units&gt;0),'DATA - Paineis'!D91*ROSTO!BCL_Units,'DATA - Paineis'!D91)</f>
        <v>0</v>
      </c>
      <c r="E111" s="86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6">
        <f>IF('DATA - Paineis'!J91="CNC",IF('DATA - Paineis'!O91&lt;&gt;"Y",'DATA - Paineis'!F91,'DATA - Paineis'!E91)+6,IF('DATA - Paineis'!O91&lt;&gt;"Y",'DATA - Paineis'!F91,'DATA - Paineis'!E91))</f>
        <v>0</v>
      </c>
      <c r="G111" s="86">
        <f>'DATA - Paineis'!G91</f>
        <v>0</v>
      </c>
      <c r="H111" s="106">
        <f>'DATA - Paineis'!H91</f>
        <v>0</v>
      </c>
      <c r="I111" s="86">
        <f>'DATA - Paineis'!I91</f>
        <v>0</v>
      </c>
      <c r="J111" s="86">
        <f>'DATA - Paineis'!V91</f>
        <v>0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>
        <f>'DATA - Paineis'!T91</f>
        <v>0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6">
        <f>IF((ROSTO!BCL_Units&gt;0),'DATA - Paineis'!D92*ROSTO!BCL_Units,'DATA - Paineis'!D92)</f>
        <v>0</v>
      </c>
      <c r="E112" s="86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6">
        <f>IF('DATA - Paineis'!J92="CNC",IF('DATA - Paineis'!O92&lt;&gt;"Y",'DATA - Paineis'!F92,'DATA - Paineis'!E92)+6,IF('DATA - Paineis'!O92&lt;&gt;"Y",'DATA - Paineis'!F92,'DATA - Paineis'!E92))</f>
        <v>0</v>
      </c>
      <c r="G112" s="86">
        <f>'DATA - Paineis'!G92</f>
        <v>0</v>
      </c>
      <c r="H112" s="106">
        <f>'DATA - Paineis'!H92</f>
        <v>0</v>
      </c>
      <c r="I112" s="86">
        <f>'DATA - Paineis'!I92</f>
        <v>0</v>
      </c>
      <c r="J112" s="86">
        <f>'DATA - Paineis'!V92</f>
        <v>0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>
        <f>'DATA - Paineis'!T92</f>
        <v>0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6">
        <f>IF((ROSTO!BCL_Units&gt;0),'DATA - Paineis'!D93*ROSTO!BCL_Units,'DATA - Paineis'!D93)</f>
        <v>0</v>
      </c>
      <c r="E113" s="86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6">
        <f>IF('DATA - Paineis'!J93="CNC",IF('DATA - Paineis'!O93&lt;&gt;"Y",'DATA - Paineis'!F93,'DATA - Paineis'!E93)+6,IF('DATA - Paineis'!O93&lt;&gt;"Y",'DATA - Paineis'!F93,'DATA - Paineis'!E93))</f>
        <v>0</v>
      </c>
      <c r="G113" s="86">
        <f>'DATA - Paineis'!G93</f>
        <v>0</v>
      </c>
      <c r="H113" s="106">
        <f>'DATA - Paineis'!H93</f>
        <v>0</v>
      </c>
      <c r="I113" s="86">
        <f>'DATA - Paineis'!I93</f>
        <v>0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6">
        <f>IF((ROSTO!BCL_Units&gt;0),'DATA - Paineis'!D94*ROSTO!BCL_Units,'DATA - Paineis'!D94)</f>
        <v>0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6">
        <f>IF('DATA - Paineis'!J94="CNC",IF('DATA - Paineis'!O94&lt;&gt;"Y",'DATA - Paineis'!F94,'DATA - Paineis'!E94)+6,IF('DATA - Paineis'!O94&lt;&gt;"Y",'DATA - Paineis'!F94,'DATA - Paineis'!E94))</f>
        <v>0</v>
      </c>
      <c r="G114" s="86">
        <f>'DATA - Paineis'!G94</f>
        <v>0</v>
      </c>
      <c r="H114" s="106">
        <f>'DATA - Paineis'!H94</f>
        <v>0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>
        <f>'DATA - Paineis'!R94</f>
        <v>0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6">
        <f>IF((ROSTO!BCL_Units&gt;0),'DATA - Paineis'!D95*ROSTO!BCL_Units,'DATA - Paineis'!D95)</f>
        <v>0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6">
        <f>IF('DATA - Paineis'!J95="CNC",IF('DATA - Paineis'!O95&lt;&gt;"Y",'DATA - Paineis'!F95,'DATA - Paineis'!E95)+6,IF('DATA - Paineis'!O95&lt;&gt;"Y",'DATA - Paineis'!F95,'DATA - Paineis'!E95))</f>
        <v>0</v>
      </c>
      <c r="G115" s="86">
        <f>'DATA - Paineis'!G95</f>
        <v>0</v>
      </c>
      <c r="H115" s="106">
        <f>'DATA - Paineis'!H95</f>
        <v>0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>
        <f>'DATA - Paineis'!R95</f>
        <v>0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6">
        <f>IF((ROSTO!BCL_Units&gt;0),'DATA - Paineis'!D96*ROSTO!BCL_Units,'DATA - Paineis'!D96)</f>
        <v>0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6">
        <f>IF('DATA - Paineis'!J96="CNC",IF('DATA - Paineis'!O96&lt;&gt;"Y",'DATA - Paineis'!F96,'DATA - Paineis'!E96)+6,IF('DATA - Paineis'!O96&lt;&gt;"Y",'DATA - Paineis'!F96,'DATA - Paineis'!E96))</f>
        <v>0</v>
      </c>
      <c r="G116" s="86">
        <f>'DATA - Paineis'!G96</f>
        <v>0</v>
      </c>
      <c r="H116" s="106">
        <f>'DATA - Paineis'!H96</f>
        <v>0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>
        <f>'DATA - Paineis'!R96</f>
        <v>0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6">
        <f>IF((ROSTO!BCL_Units&gt;0),'DATA - Paineis'!D97*ROSTO!BCL_Units,'DATA - Paineis'!D97)</f>
        <v>0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6">
        <f>IF('DATA - Paineis'!J97="CNC",IF('DATA - Paineis'!O97&lt;&gt;"Y",'DATA - Paineis'!F97,'DATA - Paineis'!E97)+6,IF('DATA - Paineis'!O97&lt;&gt;"Y",'DATA - Paineis'!F97,'DATA - Paineis'!E97))</f>
        <v>0</v>
      </c>
      <c r="G117" s="86">
        <f>'DATA - Paineis'!G97</f>
        <v>0</v>
      </c>
      <c r="H117" s="106">
        <f>'DATA - Paineis'!H97</f>
        <v>0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>
        <f>'DATA - Paineis'!R97</f>
        <v>0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6">
        <f>IF((ROSTO!BCL_Units&gt;0),'DATA - Paineis'!D98*ROSTO!BCL_Units,'DATA - Paineis'!D98)</f>
        <v>0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6">
        <f>IF('DATA - Paineis'!J98="CNC",IF('DATA - Paineis'!O98&lt;&gt;"Y",'DATA - Paineis'!F98,'DATA - Paineis'!E98)+6,IF('DATA - Paineis'!O98&lt;&gt;"Y",'DATA - Paineis'!F98,'DATA - Paineis'!E98))</f>
        <v>0</v>
      </c>
      <c r="G118" s="86">
        <f>'DATA - Paineis'!G98</f>
        <v>0</v>
      </c>
      <c r="H118" s="106">
        <f>'DATA - Paineis'!H98</f>
        <v>0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>
        <f>'DATA - Paineis'!R98</f>
        <v>0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6">
        <f>IF((ROSTO!BCL_Units&gt;0),'DATA - Paineis'!D99*ROSTO!BCL_Units,'DATA - Paineis'!D99)</f>
        <v>0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6">
        <f>IF('DATA - Paineis'!J99="CNC",IF('DATA - Paineis'!O99&lt;&gt;"Y",'DATA - Paineis'!F99,'DATA - Paineis'!E99)+6,IF('DATA - Paineis'!O99&lt;&gt;"Y",'DATA - Paineis'!F99,'DATA - Paineis'!E99))</f>
        <v>0</v>
      </c>
      <c r="G119" s="86">
        <f>'DATA - Paineis'!G99</f>
        <v>0</v>
      </c>
      <c r="H119" s="106">
        <f>'DATA - Paineis'!H99</f>
        <v>0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>
        <f>'DATA - Paineis'!R99</f>
        <v>0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6">
        <f>IF((ROSTO!BCL_Units&gt;0),'DATA - Paineis'!D100*ROSTO!BCL_Units,'DATA - Paineis'!D100)</f>
        <v>0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6">
        <f>IF('DATA - Paineis'!J100="CNC",IF('DATA - Paineis'!O100&lt;&gt;"Y",'DATA - Paineis'!F100,'DATA - Paineis'!E100)+6,IF('DATA - Paineis'!O100&lt;&gt;"Y",'DATA - Paineis'!F100,'DATA - Paineis'!E100))</f>
        <v>0</v>
      </c>
      <c r="G120" s="86">
        <f>'DATA - Paineis'!G100</f>
        <v>0</v>
      </c>
      <c r="H120" s="106">
        <f>'DATA - Paineis'!H100</f>
        <v>0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>
        <f>'DATA - Paineis'!R100</f>
        <v>0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6">
        <f>IF((ROSTO!BCL_Units&gt;0),'DATA - Paineis'!D101*ROSTO!BCL_Units,'DATA - Paineis'!D101)</f>
        <v>0</v>
      </c>
      <c r="E121" s="86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6">
        <f>IF('DATA - Paineis'!J101="CNC",IF('DATA - Paineis'!O101&lt;&gt;"Y",'DATA - Paineis'!F101,'DATA - Paineis'!E101)+6,IF('DATA - Paineis'!O101&lt;&gt;"Y",'DATA - Paineis'!F101,'DATA - Paineis'!E101))</f>
        <v>0</v>
      </c>
      <c r="G121" s="86">
        <f>'DATA - Paineis'!G101</f>
        <v>0</v>
      </c>
      <c r="H121" s="106">
        <f>'DATA - Paineis'!H101</f>
        <v>0</v>
      </c>
      <c r="I121" s="86">
        <f>'DATA - Paineis'!I101</f>
        <v>0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6">
        <f>IF((ROSTO!BCL_Units&gt;0),'DATA - Paineis'!D102*ROSTO!BCL_Units,'DATA - Paineis'!D102)</f>
        <v>0</v>
      </c>
      <c r="E122" s="86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6">
        <f>IF('DATA - Paineis'!J102="CNC",IF('DATA - Paineis'!O102&lt;&gt;"Y",'DATA - Paineis'!F102,'DATA - Paineis'!E102)+6,IF('DATA - Paineis'!O102&lt;&gt;"Y",'DATA - Paineis'!F102,'DATA - Paineis'!E102))</f>
        <v>0</v>
      </c>
      <c r="G122" s="86">
        <f>'DATA - Paineis'!G102</f>
        <v>0</v>
      </c>
      <c r="H122" s="106">
        <f>'DATA - Paineis'!H102</f>
        <v>0</v>
      </c>
      <c r="I122" s="86">
        <f>'DATA - Paineis'!I102</f>
        <v>0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6">
        <f>IF((ROSTO!BCL_Units&gt;0),'DATA - Paineis'!D103*ROSTO!BCL_Units,'DATA - Paineis'!D103)</f>
        <v>0</v>
      </c>
      <c r="E123" s="86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6">
        <f>IF('DATA - Paineis'!J103="CNC",IF('DATA - Paineis'!O103&lt;&gt;"Y",'DATA - Paineis'!F103,'DATA - Paineis'!E103)+6,IF('DATA - Paineis'!O103&lt;&gt;"Y",'DATA - Paineis'!F103,'DATA - Paineis'!E103))</f>
        <v>0</v>
      </c>
      <c r="G123" s="86">
        <f>'DATA - Paineis'!G103</f>
        <v>0</v>
      </c>
      <c r="H123" s="106">
        <f>'DATA - Paineis'!H103</f>
        <v>0</v>
      </c>
      <c r="I123" s="86">
        <f>'DATA - Paineis'!I103</f>
        <v>0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6">
        <f>IF((ROSTO!BCL_Units&gt;0),'DATA - Paineis'!D104*ROSTO!BCL_Units,'DATA - Paineis'!D104)</f>
        <v>0</v>
      </c>
      <c r="E124" s="86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6">
        <f>IF('DATA - Paineis'!J104="CNC",IF('DATA - Paineis'!O104&lt;&gt;"Y",'DATA - Paineis'!F104,'DATA - Paineis'!E104)+6,IF('DATA - Paineis'!O104&lt;&gt;"Y",'DATA - Paineis'!F104,'DATA - Paineis'!E104))</f>
        <v>0</v>
      </c>
      <c r="G124" s="86">
        <f>'DATA - Paineis'!G104</f>
        <v>0</v>
      </c>
      <c r="H124" s="106">
        <f>'DATA - Paineis'!H104</f>
        <v>0</v>
      </c>
      <c r="I124" s="86">
        <f>'DATA - Paineis'!I104</f>
        <v>0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22">
    <mergeCell ref="S97:S98"/>
    <mergeCell ref="S99:S100"/>
    <mergeCell ref="B5:F6"/>
    <mergeCell ref="A5:A6"/>
    <mergeCell ref="B2:F3"/>
    <mergeCell ref="B4:F4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7"/>
      <c r="B1" s="177"/>
      <c r="C1" s="177"/>
      <c r="D1" s="177"/>
      <c r="E1" s="177"/>
      <c r="F1" s="177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35"/>
    </row>
    <row r="2" spans="1:30" s="15" customFormat="1" ht="41.25" customHeight="1" thickBot="1" x14ac:dyDescent="0.3">
      <c r="A2" s="52" t="s">
        <v>16</v>
      </c>
      <c r="B2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</v>
      </c>
      <c r="C2" s="189"/>
      <c r="D2" s="189"/>
      <c r="E2" s="189"/>
      <c r="F2" s="19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9">
        <f ca="1">TODAY()</f>
        <v>44845</v>
      </c>
      <c r="C3" s="160"/>
      <c r="D3" s="160"/>
      <c r="E3" s="160"/>
      <c r="F3" s="16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5"/>
      <c r="C4" s="186"/>
      <c r="D4" s="186"/>
      <c r="E4" s="186"/>
      <c r="F4" s="187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3"/>
      <c r="B6" s="183"/>
      <c r="C6" s="183"/>
      <c r="D6" s="183"/>
      <c r="E6" s="183"/>
      <c r="F6" s="183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4"/>
      <c r="B7" s="184"/>
      <c r="C7" s="184"/>
      <c r="D7" s="184"/>
      <c r="E7" s="184"/>
      <c r="F7" s="184"/>
      <c r="G7" s="181"/>
      <c r="H7" s="181"/>
      <c r="I7" s="181"/>
      <c r="J7" s="182"/>
      <c r="K7" s="182"/>
      <c r="L7" s="182"/>
      <c r="M7" s="182"/>
      <c r="N7" s="182"/>
      <c r="O7" s="182"/>
      <c r="P7" s="182"/>
      <c r="Q7" s="182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200" t="s">
        <v>20</v>
      </c>
      <c r="E8" s="201"/>
      <c r="F8" s="201"/>
      <c r="G8" s="201"/>
      <c r="H8" s="71"/>
      <c r="I8" s="71"/>
      <c r="J8" s="191" t="s">
        <v>19</v>
      </c>
      <c r="K8" s="192"/>
      <c r="L8" s="192"/>
      <c r="M8" s="192"/>
      <c r="N8" s="192"/>
      <c r="O8" s="192"/>
      <c r="P8" s="193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200" t="s">
        <v>22</v>
      </c>
      <c r="E9" s="201"/>
      <c r="F9" s="201"/>
      <c r="G9" s="201"/>
      <c r="H9" s="71"/>
      <c r="I9" s="71"/>
      <c r="J9" s="194" t="s">
        <v>19</v>
      </c>
      <c r="K9" s="195"/>
      <c r="L9" s="195"/>
      <c r="M9" s="195"/>
      <c r="N9" s="195"/>
      <c r="O9" s="195"/>
      <c r="P9" s="196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200" t="s">
        <v>24</v>
      </c>
      <c r="E10" s="201"/>
      <c r="F10" s="201"/>
      <c r="G10" s="201"/>
      <c r="H10" s="71"/>
      <c r="I10" s="71"/>
      <c r="J10" s="194" t="s">
        <v>19</v>
      </c>
      <c r="K10" s="195"/>
      <c r="L10" s="195"/>
      <c r="M10" s="195"/>
      <c r="N10" s="195"/>
      <c r="O10" s="195"/>
      <c r="P10" s="196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200" t="s">
        <v>26</v>
      </c>
      <c r="E11" s="201"/>
      <c r="F11" s="201"/>
      <c r="G11" s="201"/>
      <c r="H11" s="71"/>
      <c r="I11" s="71"/>
      <c r="J11" s="197" t="s">
        <v>19</v>
      </c>
      <c r="K11" s="198"/>
      <c r="L11" s="198"/>
      <c r="M11" s="198"/>
      <c r="N11" s="198"/>
      <c r="O11" s="198"/>
      <c r="P11" s="199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9"/>
      <c r="K12" s="169"/>
      <c r="L12" s="169"/>
      <c r="M12" s="169"/>
      <c r="N12" s="169"/>
      <c r="O12" s="169"/>
      <c r="P12" s="169"/>
      <c r="Q12" s="169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8" t="s">
        <v>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2" t="s">
        <v>2</v>
      </c>
      <c r="E17" s="173"/>
      <c r="F17" s="173"/>
      <c r="G17" s="175" t="s">
        <v>51</v>
      </c>
      <c r="H17" s="175"/>
      <c r="I17" s="175"/>
      <c r="J17" s="175"/>
      <c r="K17" s="176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5" t="s">
        <v>11</v>
      </c>
      <c r="C19" s="18"/>
      <c r="D19" s="165" t="s">
        <v>8</v>
      </c>
      <c r="E19" s="172" t="s">
        <v>1</v>
      </c>
      <c r="F19" s="173"/>
      <c r="G19" s="174"/>
      <c r="H19" s="17"/>
      <c r="I19" s="19"/>
      <c r="J19" s="148" t="s">
        <v>12</v>
      </c>
      <c r="K19" s="148" t="s">
        <v>27</v>
      </c>
      <c r="L19" s="148" t="s">
        <v>35</v>
      </c>
      <c r="M19" s="148" t="s">
        <v>49</v>
      </c>
      <c r="N19" s="148" t="s">
        <v>45</v>
      </c>
      <c r="O19" s="148" t="s">
        <v>46</v>
      </c>
      <c r="P19" s="148" t="s">
        <v>47</v>
      </c>
      <c r="Q19" s="148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6"/>
      <c r="C20" s="13" t="s">
        <v>4</v>
      </c>
      <c r="D20" s="166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1"/>
      <c r="K20" s="171"/>
      <c r="L20" s="171"/>
      <c r="M20" s="171"/>
      <c r="N20" s="171"/>
      <c r="O20" s="171"/>
      <c r="P20" s="171"/>
      <c r="Q20" s="171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2" t="s">
        <v>61</v>
      </c>
      <c r="B3" s="203"/>
      <c r="C3" s="203"/>
      <c r="D3" s="203"/>
      <c r="E3" s="203"/>
      <c r="F3" s="203"/>
      <c r="G3" s="203"/>
      <c r="H3" s="203"/>
      <c r="I3" s="203"/>
      <c r="J3" s="204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GLISY_CUIS</v>
      </c>
      <c r="D4" s="189"/>
      <c r="E4" s="189"/>
      <c r="F4" s="189"/>
      <c r="G4" s="189"/>
      <c r="H4" s="189"/>
      <c r="I4" s="190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6">
        <f ca="1">TODAY()</f>
        <v>44845</v>
      </c>
      <c r="D5" s="157"/>
      <c r="E5" s="157"/>
      <c r="F5" s="157"/>
      <c r="G5" s="157"/>
      <c r="H5" s="157"/>
      <c r="I5" s="158"/>
      <c r="K5" s="1"/>
      <c r="L5" s="1"/>
    </row>
    <row r="6" spans="1:12" s="2" customFormat="1" ht="39.950000000000003" customHeight="1" thickBot="1" x14ac:dyDescent="0.3">
      <c r="A6" s="205" t="s">
        <v>13</v>
      </c>
      <c r="B6" s="206"/>
      <c r="C6" s="207">
        <f>ROSTO!B18</f>
        <v>1</v>
      </c>
      <c r="D6" s="208"/>
      <c r="E6" s="208"/>
      <c r="F6" s="208"/>
      <c r="G6" s="208"/>
      <c r="H6" s="208"/>
      <c r="I6" s="209"/>
      <c r="K6" s="1"/>
      <c r="L6" s="1"/>
    </row>
    <row r="7" spans="1:12" s="2" customFormat="1" ht="35.1" customHeight="1" x14ac:dyDescent="0.25">
      <c r="A7" s="210" t="s">
        <v>62</v>
      </c>
      <c r="B7" s="132"/>
      <c r="C7" s="210" t="s">
        <v>10</v>
      </c>
      <c r="D7" s="133"/>
      <c r="E7" s="212" t="s">
        <v>8</v>
      </c>
      <c r="F7" s="212" t="s">
        <v>12</v>
      </c>
      <c r="G7" s="216" t="s">
        <v>58</v>
      </c>
      <c r="H7" s="216" t="s">
        <v>59</v>
      </c>
      <c r="I7" s="216" t="s">
        <v>60</v>
      </c>
      <c r="J7" s="214" t="s">
        <v>36</v>
      </c>
      <c r="K7" s="1"/>
    </row>
    <row r="8" spans="1:12" s="2" customFormat="1" ht="35.1" customHeight="1" thickBot="1" x14ac:dyDescent="0.3">
      <c r="A8" s="211"/>
      <c r="B8" s="134"/>
      <c r="C8" s="211"/>
      <c r="D8" s="135" t="s">
        <v>4</v>
      </c>
      <c r="E8" s="213"/>
      <c r="F8" s="213"/>
      <c r="G8" s="217"/>
      <c r="H8" s="217"/>
      <c r="I8" s="217"/>
      <c r="J8" s="215"/>
      <c r="K8" s="1"/>
    </row>
    <row r="9" spans="1:12" s="15" customFormat="1" ht="50.1" customHeight="1" x14ac:dyDescent="0.25">
      <c r="A9" s="130"/>
      <c r="B9" s="86"/>
      <c r="C9" s="130" t="str">
        <f>'DATA - Acessorios'!A2</f>
        <v>pes_plasticos</v>
      </c>
      <c r="D9" s="129"/>
      <c r="E9" s="86">
        <f>IF((ROSTO!BCL_Units&gt;0),'DATA - Acessorios'!D2*ROSTO!BCL_Units,'DATA - Acessorios'!D2)</f>
        <v>4</v>
      </c>
      <c r="F9" s="90">
        <f>IF(ISTEXT(C9),1,0)</f>
        <v>1</v>
      </c>
      <c r="G9" s="86" t="str">
        <f t="shared" ref="G9:G72" si="0">IF(ISTEXT(C9),"__/__/____","")</f>
        <v>__/__/____</v>
      </c>
      <c r="H9" s="86" t="str">
        <f t="shared" ref="H9:H72" si="1">IF(ISTEXT(C9),"__/__/____","")</f>
        <v>__/__/____</v>
      </c>
      <c r="I9" s="86" t="str">
        <f t="shared" ref="I9:I72" si="2">IF(ISTEXT(C9),"__/__/____","")</f>
        <v>__/__/____</v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 t="str">
        <f>'DATA - Acessorios'!A3</f>
        <v>garampas</v>
      </c>
      <c r="D10" s="129"/>
      <c r="E10" s="86">
        <f>IF((ROSTO!BCL_Units&gt;0),'DATA - Acessorios'!D3*ROSTO!BCL_Units,'DATA - Acessorios'!D3)</f>
        <v>2</v>
      </c>
      <c r="F10" s="90">
        <f t="shared" ref="F10:F73" si="3">IF(ISTEXT(C10),SUM(F9+1),0)</f>
        <v>2</v>
      </c>
      <c r="G10" s="86" t="str">
        <f t="shared" si="0"/>
        <v>__/__/____</v>
      </c>
      <c r="H10" s="86" t="str">
        <f t="shared" si="1"/>
        <v>__/__/____</v>
      </c>
      <c r="I10" s="86" t="str">
        <f t="shared" si="2"/>
        <v>__/__/____</v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 t="str">
        <f>'DATA - Acessorios'!A4</f>
        <v>DOBRADIÇA</v>
      </c>
      <c r="D11" s="129"/>
      <c r="E11" s="86">
        <f>IF((ROSTO!BCL_Units&gt;0),'DATA - Acessorios'!D4*ROSTO!BCL_Units,'DATA - Acessorios'!D4)</f>
        <v>17</v>
      </c>
      <c r="F11" s="90">
        <f t="shared" si="3"/>
        <v>3</v>
      </c>
      <c r="G11" s="86" t="str">
        <f t="shared" si="0"/>
        <v>__/__/____</v>
      </c>
      <c r="H11" s="86" t="str">
        <f t="shared" si="1"/>
        <v>__/__/____</v>
      </c>
      <c r="I11" s="86" t="str">
        <f t="shared" si="2"/>
        <v>__/__/____</v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 t="str">
        <f>'DATA - Acessorios'!A5</f>
        <v>suporte_prateleira</v>
      </c>
      <c r="D12" s="129"/>
      <c r="E12" s="86">
        <f>IF((ROSTO!BCL_Units&gt;0),'DATA - Acessorios'!D5*ROSTO!BCL_Units,'DATA - Acessorios'!D5)</f>
        <v>36</v>
      </c>
      <c r="F12" s="90">
        <f t="shared" si="3"/>
        <v>4</v>
      </c>
      <c r="G12" s="86" t="str">
        <f t="shared" si="0"/>
        <v>__/__/____</v>
      </c>
      <c r="H12" s="86" t="str">
        <f t="shared" si="1"/>
        <v>__/__/____</v>
      </c>
      <c r="I12" s="86" t="str">
        <f t="shared" si="2"/>
        <v>__/__/____</v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 t="str">
        <f>'DATA - Acessorios'!A6</f>
        <v>GLISY_CUIS_A_GAV_AVNT_H139_lat_dir_</v>
      </c>
      <c r="D13" s="129"/>
      <c r="E13" s="86">
        <f>IF((ROSTO!BCL_Units&gt;0),'DATA - Acessorios'!D6*ROSTO!BCL_Units,'DATA - Acessorios'!D6)</f>
        <v>1</v>
      </c>
      <c r="F13" s="90">
        <f t="shared" si="3"/>
        <v>5</v>
      </c>
      <c r="G13" s="86" t="str">
        <f t="shared" si="0"/>
        <v>__/__/____</v>
      </c>
      <c r="H13" s="86" t="str">
        <f t="shared" si="1"/>
        <v>__/__/____</v>
      </c>
      <c r="I13" s="86" t="str">
        <f t="shared" si="2"/>
        <v>__/__/____</v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 t="str">
        <f>'DATA - Acessorios'!A7</f>
        <v>GLISY_CUIS_A_GAV_AVNT_H139_lat_esq_</v>
      </c>
      <c r="D14" s="129"/>
      <c r="E14" s="86">
        <f>IF((ROSTO!BCL_Units&gt;0),'DATA - Acessorios'!D7*ROSTO!BCL_Units,'DATA - Acessorios'!D7)</f>
        <v>1</v>
      </c>
      <c r="F14" s="90">
        <f t="shared" si="3"/>
        <v>6</v>
      </c>
      <c r="G14" s="86" t="str">
        <f t="shared" si="0"/>
        <v>__/__/____</v>
      </c>
      <c r="H14" s="86" t="str">
        <f t="shared" si="1"/>
        <v>__/__/____</v>
      </c>
      <c r="I14" s="86" t="str">
        <f t="shared" si="2"/>
        <v>__/__/____</v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 t="str">
        <f>'DATA - Acessorios'!A8</f>
        <v>Corrediça_AvantechYOU_CalhaD</v>
      </c>
      <c r="D15" s="129"/>
      <c r="E15" s="86">
        <f>IF((ROSTO!BCL_Units&gt;0),'DATA - Acessorios'!D8*ROSTO!BCL_Units,'DATA - Acessorios'!D8)</f>
        <v>1</v>
      </c>
      <c r="F15" s="90">
        <f t="shared" si="3"/>
        <v>7</v>
      </c>
      <c r="G15" s="86" t="str">
        <f t="shared" si="0"/>
        <v>__/__/____</v>
      </c>
      <c r="H15" s="86" t="str">
        <f t="shared" si="1"/>
        <v>__/__/____</v>
      </c>
      <c r="I15" s="86" t="str">
        <f t="shared" si="2"/>
        <v>__/__/____</v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 t="str">
        <f>'DATA - Acessorios'!A9</f>
        <v>Corrediça_AvantechYOU_CalhaE</v>
      </c>
      <c r="D16" s="129"/>
      <c r="E16" s="86">
        <f>IF((ROSTO!BCL_Units&gt;0),'DATA - Acessorios'!D9*ROSTO!BCL_Units,'DATA - Acessorios'!D9)</f>
        <v>1</v>
      </c>
      <c r="F16" s="90">
        <f t="shared" si="3"/>
        <v>8</v>
      </c>
      <c r="G16" s="86" t="str">
        <f t="shared" si="0"/>
        <v>__/__/____</v>
      </c>
      <c r="H16" s="86" t="str">
        <f t="shared" si="1"/>
        <v>__/__/____</v>
      </c>
      <c r="I16" s="86" t="str">
        <f t="shared" si="2"/>
        <v>__/__/____</v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 t="str">
        <f>IF(ISBLANK('LC - Paineis'!A24),"",IF('LC - Paineis'!$I24="X","",'LC - Paineis'!A24))</f>
        <v/>
      </c>
      <c r="B4" s="122" t="str">
        <f>IF(ISBLANK('LC - Paineis'!B24),"",IF('LC - Paineis'!$I24="X","",'LC - Paineis'!B24))</f>
        <v/>
      </c>
      <c r="C4" s="122" t="str">
        <f>IF(ISBLANK('LC - Paineis'!D24),"",IF('LC - Paineis'!$I24="X","",'LC - Paineis'!D24))</f>
        <v/>
      </c>
      <c r="D4" s="122" t="str">
        <f>IF(ISBLANK('LC - Paineis'!E24),"",IF('LC - Paineis'!$I24="X","",'LC - Paineis'!E24))</f>
        <v/>
      </c>
      <c r="E4" s="122" t="str">
        <f>IF(ISBLANK('LC - Paineis'!F24),"",IF('LC - Paineis'!$I24="X","",'LC - Paineis'!F24))</f>
        <v/>
      </c>
      <c r="F4" s="122" t="str">
        <f>IF(ISBLANK('LC - Paineis'!G24),"",IF('LC - Paineis'!$I24="X","",'LC - Paineis'!G24))</f>
        <v/>
      </c>
      <c r="G4" s="122" t="str">
        <f>IF(ISBLANK('LC - Paineis'!H24),"",IF('LC - Paineis'!$I24="X","",'LC - Paineis'!H24))</f>
        <v/>
      </c>
      <c r="H4" s="122" t="str">
        <f>IF(ISBLANK('LC - Paineis'!H24),"",IF('LC - Paineis'!$I24="X","",'LC - Paineis'!H24))</f>
        <v/>
      </c>
      <c r="I4" s="122" t="str">
        <f>IF(ISBLANK('LC - Paineis'!I24),"",IF('LC - Paineis'!$I24="X","",'LC - Paineis'!I24))</f>
        <v/>
      </c>
    </row>
    <row r="5" spans="1:9" x14ac:dyDescent="0.2">
      <c r="A5" s="122" t="str">
        <f>IF(ISBLANK('LC - Paineis'!A25),"",IF('LC - Paineis'!$I25="X","",'LC - Paineis'!A25))</f>
        <v/>
      </c>
      <c r="B5" s="122" t="str">
        <f>IF(ISBLANK('LC - Paineis'!B25),"",IF('LC - Paineis'!$I25="X","",'LC - Paineis'!B25))</f>
        <v/>
      </c>
      <c r="C5" s="122" t="str">
        <f>IF(ISBLANK('LC - Paineis'!D25),"",IF('LC - Paineis'!$I25="X","",'LC - Paineis'!D25))</f>
        <v/>
      </c>
      <c r="D5" s="122" t="str">
        <f>IF(ISBLANK('LC - Paineis'!E25),"",IF('LC - Paineis'!$I25="X","",'LC - Paineis'!E25))</f>
        <v/>
      </c>
      <c r="E5" s="122" t="str">
        <f>IF(ISBLANK('LC - Paineis'!F25),"",IF('LC - Paineis'!$I25="X","",'LC - Paineis'!F25))</f>
        <v/>
      </c>
      <c r="F5" s="122" t="str">
        <f>IF(ISBLANK('LC - Paineis'!G25),"",IF('LC - Paineis'!$I25="X","",'LC - Paineis'!G25))</f>
        <v/>
      </c>
      <c r="G5" s="122" t="str">
        <f>IF(ISBLANK('LC - Paineis'!H25),"",IF('LC - Paineis'!$I25="X","",'LC - Paineis'!H25))</f>
        <v/>
      </c>
      <c r="H5" s="122" t="str">
        <f>IF(ISBLANK('LC - Paineis'!H25),"",IF('LC - Paineis'!$I25="X","",'LC - Paineis'!H25))</f>
        <v/>
      </c>
      <c r="I5" s="122" t="str">
        <f>IF(ISBLANK('LC - Paineis'!I25),"",IF('LC - Paineis'!$I25="X","",'LC - Paineis'!I25))</f>
        <v/>
      </c>
    </row>
    <row r="6" spans="1:9" x14ac:dyDescent="0.2">
      <c r="A6" s="122" t="str">
        <f>IF(ISBLANK('LC - Paineis'!A26),"",IF('LC - Paineis'!$I26="X","",'LC - Paineis'!A26))</f>
        <v/>
      </c>
      <c r="B6" s="122" t="str">
        <f>IF(ISBLANK('LC - Paineis'!B26),"",IF('LC - Paineis'!$I26="X","",'LC - Paineis'!B26))</f>
        <v/>
      </c>
      <c r="C6" s="122" t="str">
        <f>IF(ISBLANK('LC - Paineis'!D26),"",IF('LC - Paineis'!$I26="X","",'LC - Paineis'!D26))</f>
        <v/>
      </c>
      <c r="D6" s="122" t="str">
        <f>IF(ISBLANK('LC - Paineis'!E26),"",IF('LC - Paineis'!$I26="X","",'LC - Paineis'!E26))</f>
        <v/>
      </c>
      <c r="E6" s="122" t="str">
        <f>IF(ISBLANK('LC - Paineis'!F26),"",IF('LC - Paineis'!$I26="X","",'LC - Paineis'!F26))</f>
        <v/>
      </c>
      <c r="F6" s="122" t="str">
        <f>IF(ISBLANK('LC - Paineis'!G26),"",IF('LC - Paineis'!$I26="X","",'LC - Paineis'!G26))</f>
        <v/>
      </c>
      <c r="G6" s="122" t="str">
        <f>IF(ISBLANK('LC - Paineis'!H26),"",IF('LC - Paineis'!$I26="X","",'LC - Paineis'!H26))</f>
        <v/>
      </c>
      <c r="H6" s="122" t="str">
        <f>IF(ISBLANK('LC - Paineis'!H26),"",IF('LC - Paineis'!$I26="X","",'LC - Paineis'!H26))</f>
        <v/>
      </c>
      <c r="I6" s="122" t="str">
        <f>IF(ISBLANK('LC - Paineis'!I26),"",IF('LC - Paineis'!$I26="X","",'LC - Paineis'!I26))</f>
        <v/>
      </c>
    </row>
    <row r="7" spans="1:9" x14ac:dyDescent="0.2">
      <c r="A7" s="122" t="str">
        <f>IF(ISBLANK('LC - Paineis'!A27),"",IF('LC - Paineis'!$I27="X","",'LC - Paineis'!A27))</f>
        <v>GLISY_CUIS_A_GAV_AVNT_H139_COSTA</v>
      </c>
      <c r="B7" s="122" t="str">
        <f>IF(ISBLANK('LC - Paineis'!B27),"",IF('LC - Paineis'!$I27="X","",'LC - Paineis'!B27))</f>
        <v>AG L Gris 16 CNC</v>
      </c>
      <c r="C7" s="122">
        <f>IF(ISBLANK('LC - Paineis'!D27),"",IF('LC - Paineis'!$I27="X","",'LC - Paineis'!D27))</f>
        <v>1</v>
      </c>
      <c r="D7" s="122">
        <f>IF(ISBLANK('LC - Paineis'!E27),"",IF('LC - Paineis'!$I27="X","",'LC - Paineis'!E27))</f>
        <v>288.5</v>
      </c>
      <c r="E7" s="122">
        <f>IF(ISBLANK('LC - Paineis'!F27),"",IF('LC - Paineis'!$I27="X","",'LC - Paineis'!F27))</f>
        <v>98</v>
      </c>
      <c r="F7" s="122">
        <f>IF(ISBLANK('LC - Paineis'!G27),"",IF('LC - Paineis'!$I27="X","",'LC - Paineis'!G27))</f>
        <v>16</v>
      </c>
      <c r="G7" s="122" t="str">
        <f>IF(ISBLANK('LC - Paineis'!H27),"",IF('LC - Paineis'!$I27="X","",'LC - Paineis'!H27))</f>
        <v>6</v>
      </c>
      <c r="H7" s="122" t="str">
        <f>IF(ISBLANK('LC - Paineis'!H27),"",IF('LC - Paineis'!$I27="X","",'LC - Paineis'!H27))</f>
        <v>6</v>
      </c>
      <c r="I7" s="122">
        <f>IF(ISBLANK('LC - Paineis'!I27),"",IF('LC - Paineis'!$I27="X","",'LC - Paineis'!I27))</f>
        <v>0</v>
      </c>
    </row>
    <row r="8" spans="1:9" x14ac:dyDescent="0.2">
      <c r="A8" s="122" t="str">
        <f>IF(ISBLANK('LC - Paineis'!A28),"",IF('LC - Paineis'!$I28="X","",'LC - Paineis'!A28))</f>
        <v>GLISY_CUIS_A_GAV_AVNT_H139_FUNDO</v>
      </c>
      <c r="B8" s="122" t="str">
        <f>IF(ISBLANK('LC - Paineis'!B28),"",IF('LC - Paineis'!$I28="X","",'LC - Paineis'!B28))</f>
        <v>AG L Gris 16 CNC</v>
      </c>
      <c r="C8" s="122">
        <f>IF(ISBLANK('LC - Paineis'!D28),"",IF('LC - Paineis'!$I28="X","",'LC - Paineis'!D28))</f>
        <v>1</v>
      </c>
      <c r="D8" s="122">
        <f>IF(ISBLANK('LC - Paineis'!E28),"",IF('LC - Paineis'!$I28="X","",'LC - Paineis'!E28))</f>
        <v>496</v>
      </c>
      <c r="E8" s="122">
        <f>IF(ISBLANK('LC - Paineis'!F28),"",IF('LC - Paineis'!$I28="X","",'LC - Paineis'!F28))</f>
        <v>288.5</v>
      </c>
      <c r="F8" s="122">
        <f>IF(ISBLANK('LC - Paineis'!G28),"",IF('LC - Paineis'!$I28="X","",'LC - Paineis'!G28))</f>
        <v>16</v>
      </c>
      <c r="G8" s="122" t="str">
        <f>IF(ISBLANK('LC - Paineis'!H28),"",IF('LC - Paineis'!$I28="X","",'LC - Paineis'!H28))</f>
        <v>7</v>
      </c>
      <c r="H8" s="122" t="str">
        <f>IF(ISBLANK('LC - Paineis'!H28),"",IF('LC - Paineis'!$I28="X","",'LC - Paineis'!H28))</f>
        <v>7</v>
      </c>
      <c r="I8" s="122">
        <f>IF(ISBLANK('LC - Paineis'!I28),"",IF('LC - Paineis'!$I28="X","",'LC - Paineis'!I28))</f>
        <v>0</v>
      </c>
    </row>
    <row r="9" spans="1:9" x14ac:dyDescent="0.2">
      <c r="A9" s="122" t="str">
        <f>IF(ISBLANK('LC - Paineis'!A29),"",IF('LC - Paineis'!$I29="X","",'LC - Paineis'!A29))</f>
        <v/>
      </c>
      <c r="B9" s="122" t="str">
        <f>IF(ISBLANK('LC - Paineis'!B29),"",IF('LC - Paineis'!$I29="X","",'LC - Paineis'!B29))</f>
        <v/>
      </c>
      <c r="C9" s="122" t="str">
        <f>IF(ISBLANK('LC - Paineis'!D29),"",IF('LC - Paineis'!$I29="X","",'LC - Paineis'!D29))</f>
        <v/>
      </c>
      <c r="D9" s="122" t="str">
        <f>IF(ISBLANK('LC - Paineis'!E29),"",IF('LC - Paineis'!$I29="X","",'LC - Paineis'!E29))</f>
        <v/>
      </c>
      <c r="E9" s="122" t="str">
        <f>IF(ISBLANK('LC - Paineis'!F29),"",IF('LC - Paineis'!$I29="X","",'LC - Paineis'!F29))</f>
        <v/>
      </c>
      <c r="F9" s="122" t="str">
        <f>IF(ISBLANK('LC - Paineis'!G29),"",IF('LC - Paineis'!$I29="X","",'LC - Paineis'!G29))</f>
        <v/>
      </c>
      <c r="G9" s="122" t="str">
        <f>IF(ISBLANK('LC - Paineis'!H29),"",IF('LC - Paineis'!$I29="X","",'LC - Paineis'!H29))</f>
        <v/>
      </c>
      <c r="H9" s="122" t="str">
        <f>IF(ISBLANK('LC - Paineis'!H29),"",IF('LC - Paineis'!$I29="X","",'LC - Paineis'!H29))</f>
        <v/>
      </c>
      <c r="I9" s="122" t="str">
        <f>IF(ISBLANK('LC - Paineis'!I29),"",IF('LC - Paineis'!$I29="X","",'LC - Paineis'!I29))</f>
        <v/>
      </c>
    </row>
    <row r="10" spans="1:9" x14ac:dyDescent="0.2">
      <c r="A10" s="122" t="str">
        <f>IF(ISBLANK('LC - Paineis'!A30),"",IF('LC - Paineis'!$I30="X","",'LC - Paineis'!A30))</f>
        <v/>
      </c>
      <c r="B10" s="122" t="str">
        <f>IF(ISBLANK('LC - Paineis'!B30),"",IF('LC - Paineis'!$I30="X","",'LC - Paineis'!B30))</f>
        <v/>
      </c>
      <c r="C10" s="122" t="str">
        <f>IF(ISBLANK('LC - Paineis'!D30),"",IF('LC - Paineis'!$I30="X","",'LC - Paineis'!D30))</f>
        <v/>
      </c>
      <c r="D10" s="122" t="str">
        <f>IF(ISBLANK('LC - Paineis'!E30),"",IF('LC - Paineis'!$I30="X","",'LC - Paineis'!E30))</f>
        <v/>
      </c>
      <c r="E10" s="122" t="str">
        <f>IF(ISBLANK('LC - Paineis'!F30),"",IF('LC - Paineis'!$I30="X","",'LC - Paineis'!F30))</f>
        <v/>
      </c>
      <c r="F10" s="122" t="str">
        <f>IF(ISBLANK('LC - Paineis'!G30),"",IF('LC - Paineis'!$I30="X","",'LC - Paineis'!G30))</f>
        <v/>
      </c>
      <c r="G10" s="122" t="str">
        <f>IF(ISBLANK('LC - Paineis'!H30),"",IF('LC - Paineis'!$I30="X","",'LC - Paineis'!H30))</f>
        <v/>
      </c>
      <c r="H10" s="122" t="str">
        <f>IF(ISBLANK('LC - Paineis'!H30),"",IF('LC - Paineis'!$I30="X","",'LC - Paineis'!H30))</f>
        <v/>
      </c>
      <c r="I10" s="122" t="str">
        <f>IF(ISBLANK('LC - Paineis'!I30),"",IF('LC - Paineis'!$I30="X","",'LC - Paineis'!I30))</f>
        <v/>
      </c>
    </row>
    <row r="11" spans="1:9" x14ac:dyDescent="0.2">
      <c r="A11" s="122" t="str">
        <f>IF(ISBLANK('LC - Paineis'!A31),"",IF('LC - Paineis'!$I31="X","",'LC - Paineis'!A31))</f>
        <v/>
      </c>
      <c r="B11" s="122" t="str">
        <f>IF(ISBLANK('LC - Paineis'!B31),"",IF('LC - Paineis'!$I31="X","",'LC - Paineis'!B31))</f>
        <v/>
      </c>
      <c r="C11" s="122" t="str">
        <f>IF(ISBLANK('LC - Paineis'!D31),"",IF('LC - Paineis'!$I31="X","",'LC - Paineis'!D31))</f>
        <v/>
      </c>
      <c r="D11" s="122" t="str">
        <f>IF(ISBLANK('LC - Paineis'!E31),"",IF('LC - Paineis'!$I31="X","",'LC - Paineis'!E31))</f>
        <v/>
      </c>
      <c r="E11" s="122" t="str">
        <f>IF(ISBLANK('LC - Paineis'!F31),"",IF('LC - Paineis'!$I31="X","",'LC - Paineis'!F31))</f>
        <v/>
      </c>
      <c r="F11" s="122" t="str">
        <f>IF(ISBLANK('LC - Paineis'!G31),"",IF('LC - Paineis'!$I31="X","",'LC - Paineis'!G31))</f>
        <v/>
      </c>
      <c r="G11" s="122" t="str">
        <f>IF(ISBLANK('LC - Paineis'!H31),"",IF('LC - Paineis'!$I31="X","",'LC - Paineis'!H31))</f>
        <v/>
      </c>
      <c r="H11" s="122" t="str">
        <f>IF(ISBLANK('LC - Paineis'!H31),"",IF('LC - Paineis'!$I31="X","",'LC - Paineis'!H31))</f>
        <v/>
      </c>
      <c r="I11" s="122" t="str">
        <f>IF(ISBLANK('LC - Paineis'!I31),"",IF('LC - Paineis'!$I31="X","",'LC - Paineis'!I31))</f>
        <v/>
      </c>
    </row>
    <row r="12" spans="1:9" x14ac:dyDescent="0.2">
      <c r="A12" s="122" t="str">
        <f>IF(ISBLANK('LC - Paineis'!A32),"",IF('LC - Paineis'!$I32="X","",'LC - Paineis'!A32))</f>
        <v/>
      </c>
      <c r="B12" s="122" t="str">
        <f>IF(ISBLANK('LC - Paineis'!B32),"",IF('LC - Paineis'!$I32="X","",'LC - Paineis'!B32))</f>
        <v/>
      </c>
      <c r="C12" s="122" t="str">
        <f>IF(ISBLANK('LC - Paineis'!D32),"",IF('LC - Paineis'!$I32="X","",'LC - Paineis'!D32))</f>
        <v/>
      </c>
      <c r="D12" s="122" t="str">
        <f>IF(ISBLANK('LC - Paineis'!E32),"",IF('LC - Paineis'!$I32="X","",'LC - Paineis'!E32))</f>
        <v/>
      </c>
      <c r="E12" s="122" t="str">
        <f>IF(ISBLANK('LC - Paineis'!F32),"",IF('LC - Paineis'!$I32="X","",'LC - Paineis'!F32))</f>
        <v/>
      </c>
      <c r="F12" s="122" t="str">
        <f>IF(ISBLANK('LC - Paineis'!G32),"",IF('LC - Paineis'!$I32="X","",'LC - Paineis'!G32))</f>
        <v/>
      </c>
      <c r="G12" s="122" t="str">
        <f>IF(ISBLANK('LC - Paineis'!H32),"",IF('LC - Paineis'!$I32="X","",'LC - Paineis'!H32))</f>
        <v/>
      </c>
      <c r="H12" s="122" t="str">
        <f>IF(ISBLANK('LC - Paineis'!H32),"",IF('LC - Paineis'!$I32="X","",'LC - Paineis'!H32))</f>
        <v/>
      </c>
      <c r="I12" s="122" t="str">
        <f>IF(ISBLANK('LC - Paineis'!I32),"",IF('LC - Paineis'!$I32="X","",'LC - Paineis'!I32))</f>
        <v/>
      </c>
    </row>
    <row r="13" spans="1:9" x14ac:dyDescent="0.2">
      <c r="A13" s="122" t="str">
        <f>IF(ISBLANK('LC - Paineis'!A33),"",IF('LC - Paineis'!$I33="X","",'LC - Paineis'!A33))</f>
        <v/>
      </c>
      <c r="B13" s="122" t="str">
        <f>IF(ISBLANK('LC - Paineis'!B33),"",IF('LC - Paineis'!$I33="X","",'LC - Paineis'!B33))</f>
        <v/>
      </c>
      <c r="C13" s="122" t="str">
        <f>IF(ISBLANK('LC - Paineis'!D33),"",IF('LC - Paineis'!$I33="X","",'LC - Paineis'!D33))</f>
        <v/>
      </c>
      <c r="D13" s="122" t="str">
        <f>IF(ISBLANK('LC - Paineis'!E33),"",IF('LC - Paineis'!$I33="X","",'LC - Paineis'!E33))</f>
        <v/>
      </c>
      <c r="E13" s="122" t="str">
        <f>IF(ISBLANK('LC - Paineis'!F33),"",IF('LC - Paineis'!$I33="X","",'LC - Paineis'!F33))</f>
        <v/>
      </c>
      <c r="F13" s="122" t="str">
        <f>IF(ISBLANK('LC - Paineis'!G33),"",IF('LC - Paineis'!$I33="X","",'LC - Paineis'!G33))</f>
        <v/>
      </c>
      <c r="G13" s="122" t="str">
        <f>IF(ISBLANK('LC - Paineis'!H33),"",IF('LC - Paineis'!$I33="X","",'LC - Paineis'!H33))</f>
        <v/>
      </c>
      <c r="H13" s="122" t="str">
        <f>IF(ISBLANK('LC - Paineis'!H33),"",IF('LC - Paineis'!$I33="X","",'LC - Paineis'!H33))</f>
        <v/>
      </c>
      <c r="I13" s="122" t="str">
        <f>IF(ISBLANK('LC - Paineis'!I33),"",IF('LC - Paineis'!$I33="X","",'LC - Paineis'!I33))</f>
        <v/>
      </c>
    </row>
    <row r="14" spans="1:9" x14ac:dyDescent="0.2">
      <c r="A14" s="122" t="str">
        <f>IF(ISBLANK('LC - Paineis'!A34),"",IF('LC - Paineis'!$I34="X","",'LC - Paineis'!A34))</f>
        <v/>
      </c>
      <c r="B14" s="122" t="str">
        <f>IF(ISBLANK('LC - Paineis'!B34),"",IF('LC - Paineis'!$I34="X","",'LC - Paineis'!B34))</f>
        <v/>
      </c>
      <c r="C14" s="122" t="str">
        <f>IF(ISBLANK('LC - Paineis'!D34),"",IF('LC - Paineis'!$I34="X","",'LC - Paineis'!D34))</f>
        <v/>
      </c>
      <c r="D14" s="122" t="str">
        <f>IF(ISBLANK('LC - Paineis'!E34),"",IF('LC - Paineis'!$I34="X","",'LC - Paineis'!E34))</f>
        <v/>
      </c>
      <c r="E14" s="122" t="str">
        <f>IF(ISBLANK('LC - Paineis'!F34),"",IF('LC - Paineis'!$I34="X","",'LC - Paineis'!F34))</f>
        <v/>
      </c>
      <c r="F14" s="122" t="str">
        <f>IF(ISBLANK('LC - Paineis'!G34),"",IF('LC - Paineis'!$I34="X","",'LC - Paineis'!G34))</f>
        <v/>
      </c>
      <c r="G14" s="122" t="str">
        <f>IF(ISBLANK('LC - Paineis'!H34),"",IF('LC - Paineis'!$I34="X","",'LC - Paineis'!H34))</f>
        <v/>
      </c>
      <c r="H14" s="122" t="str">
        <f>IF(ISBLANK('LC - Paineis'!H34),"",IF('LC - Paineis'!$I34="X","",'LC - Paineis'!H34))</f>
        <v/>
      </c>
      <c r="I14" s="122" t="str">
        <f>IF(ISBLANK('LC - Paineis'!I34),"",IF('LC - Paineis'!$I34="X","",'LC - Paineis'!I34))</f>
        <v/>
      </c>
    </row>
    <row r="15" spans="1:9" x14ac:dyDescent="0.2">
      <c r="A15" s="122" t="str">
        <f>IF(ISBLANK('LC - Paineis'!A35),"",IF('LC - Paineis'!$I35="X","",'LC - Paineis'!A35))</f>
        <v/>
      </c>
      <c r="B15" s="122" t="str">
        <f>IF(ISBLANK('LC - Paineis'!B35),"",IF('LC - Paineis'!$I35="X","",'LC - Paineis'!B35))</f>
        <v/>
      </c>
      <c r="C15" s="122" t="str">
        <f>IF(ISBLANK('LC - Paineis'!D35),"",IF('LC - Paineis'!$I35="X","",'LC - Paineis'!D35))</f>
        <v/>
      </c>
      <c r="D15" s="122" t="str">
        <f>IF(ISBLANK('LC - Paineis'!E35),"",IF('LC - Paineis'!$I35="X","",'LC - Paineis'!E35))</f>
        <v/>
      </c>
      <c r="E15" s="122" t="str">
        <f>IF(ISBLANK('LC - Paineis'!F35),"",IF('LC - Paineis'!$I35="X","",'LC - Paineis'!F35))</f>
        <v/>
      </c>
      <c r="F15" s="122" t="str">
        <f>IF(ISBLANK('LC - Paineis'!G35),"",IF('LC - Paineis'!$I35="X","",'LC - Paineis'!G35))</f>
        <v/>
      </c>
      <c r="G15" s="122" t="str">
        <f>IF(ISBLANK('LC - Paineis'!H35),"",IF('LC - Paineis'!$I35="X","",'LC - Paineis'!H35))</f>
        <v/>
      </c>
      <c r="H15" s="122" t="str">
        <f>IF(ISBLANK('LC - Paineis'!H35),"",IF('LC - Paineis'!$I35="X","",'LC - Paineis'!H35))</f>
        <v/>
      </c>
      <c r="I15" s="122" t="str">
        <f>IF(ISBLANK('LC - Paineis'!I35),"",IF('LC - Paineis'!$I35="X","",'LC - Paineis'!I35))</f>
        <v/>
      </c>
    </row>
    <row r="16" spans="1:9" x14ac:dyDescent="0.2">
      <c r="A16" s="122" t="str">
        <f>IF(ISBLANK('LC - Paineis'!A36),"",IF('LC - Paineis'!$I36="X","",'LC - Paineis'!A36))</f>
        <v/>
      </c>
      <c r="B16" s="122" t="str">
        <f>IF(ISBLANK('LC - Paineis'!B36),"",IF('LC - Paineis'!$I36="X","",'LC - Paineis'!B36))</f>
        <v/>
      </c>
      <c r="C16" s="122" t="str">
        <f>IF(ISBLANK('LC - Paineis'!D36),"",IF('LC - Paineis'!$I36="X","",'LC - Paineis'!D36))</f>
        <v/>
      </c>
      <c r="D16" s="122" t="str">
        <f>IF(ISBLANK('LC - Paineis'!E36),"",IF('LC - Paineis'!$I36="X","",'LC - Paineis'!E36))</f>
        <v/>
      </c>
      <c r="E16" s="122" t="str">
        <f>IF(ISBLANK('LC - Paineis'!F36),"",IF('LC - Paineis'!$I36="X","",'LC - Paineis'!F36))</f>
        <v/>
      </c>
      <c r="F16" s="122" t="str">
        <f>IF(ISBLANK('LC - Paineis'!G36),"",IF('LC - Paineis'!$I36="X","",'LC - Paineis'!G36))</f>
        <v/>
      </c>
      <c r="G16" s="122" t="str">
        <f>IF(ISBLANK('LC - Paineis'!H36),"",IF('LC - Paineis'!$I36="X","",'LC - Paineis'!H36))</f>
        <v/>
      </c>
      <c r="H16" s="122" t="str">
        <f>IF(ISBLANK('LC - Paineis'!H36),"",IF('LC - Paineis'!$I36="X","",'LC - Paineis'!H36))</f>
        <v/>
      </c>
      <c r="I16" s="122" t="str">
        <f>IF(ISBLANK('LC - Paineis'!I36),"",IF('LC - Paineis'!$I36="X","",'LC - Paineis'!I36))</f>
        <v/>
      </c>
    </row>
    <row r="17" spans="1:9" x14ac:dyDescent="0.2">
      <c r="A17" s="122" t="str">
        <f>IF(ISBLANK('LC - Paineis'!A37),"",IF('LC - Paineis'!$I37="X","",'LC - Paineis'!A37))</f>
        <v/>
      </c>
      <c r="B17" s="122" t="str">
        <f>IF(ISBLANK('LC - Paineis'!B37),"",IF('LC - Paineis'!$I37="X","",'LC - Paineis'!B37))</f>
        <v/>
      </c>
      <c r="C17" s="122" t="str">
        <f>IF(ISBLANK('LC - Paineis'!D37),"",IF('LC - Paineis'!$I37="X","",'LC - Paineis'!D37))</f>
        <v/>
      </c>
      <c r="D17" s="122" t="str">
        <f>IF(ISBLANK('LC - Paineis'!E37),"",IF('LC - Paineis'!$I37="X","",'LC - Paineis'!E37))</f>
        <v/>
      </c>
      <c r="E17" s="122" t="str">
        <f>IF(ISBLANK('LC - Paineis'!F37),"",IF('LC - Paineis'!$I37="X","",'LC - Paineis'!F37))</f>
        <v/>
      </c>
      <c r="F17" s="122" t="str">
        <f>IF(ISBLANK('LC - Paineis'!G37),"",IF('LC - Paineis'!$I37="X","",'LC - Paineis'!G37))</f>
        <v/>
      </c>
      <c r="G17" s="122" t="str">
        <f>IF(ISBLANK('LC - Paineis'!H37),"",IF('LC - Paineis'!$I37="X","",'LC - Paineis'!H37))</f>
        <v/>
      </c>
      <c r="H17" s="122" t="str">
        <f>IF(ISBLANK('LC - Paineis'!H37),"",IF('LC - Paineis'!$I37="X","",'LC - Paineis'!H37))</f>
        <v/>
      </c>
      <c r="I17" s="122" t="str">
        <f>IF(ISBLANK('LC - Paineis'!I37),"",IF('LC - Paineis'!$I37="X","",'LC - Paineis'!I37))</f>
        <v/>
      </c>
    </row>
    <row r="18" spans="1:9" x14ac:dyDescent="0.2">
      <c r="A18" s="122" t="str">
        <f>IF(ISBLANK('LC - Paineis'!A38),"",IF('LC - Paineis'!$I38="X","",'LC - Paineis'!A38))</f>
        <v/>
      </c>
      <c r="B18" s="122" t="str">
        <f>IF(ISBLANK('LC - Paineis'!B38),"",IF('LC - Paineis'!$I38="X","",'LC - Paineis'!B38))</f>
        <v/>
      </c>
      <c r="C18" s="122" t="str">
        <f>IF(ISBLANK('LC - Paineis'!D38),"",IF('LC - Paineis'!$I38="X","",'LC - Paineis'!D38))</f>
        <v/>
      </c>
      <c r="D18" s="122" t="str">
        <f>IF(ISBLANK('LC - Paineis'!E38),"",IF('LC - Paineis'!$I38="X","",'LC - Paineis'!E38))</f>
        <v/>
      </c>
      <c r="E18" s="122" t="str">
        <f>IF(ISBLANK('LC - Paineis'!F38),"",IF('LC - Paineis'!$I38="X","",'LC - Paineis'!F38))</f>
        <v/>
      </c>
      <c r="F18" s="122" t="str">
        <f>IF(ISBLANK('LC - Paineis'!G38),"",IF('LC - Paineis'!$I38="X","",'LC - Paineis'!G38))</f>
        <v/>
      </c>
      <c r="G18" s="122" t="str">
        <f>IF(ISBLANK('LC - Paineis'!H38),"",IF('LC - Paineis'!$I38="X","",'LC - Paineis'!H38))</f>
        <v/>
      </c>
      <c r="H18" s="122" t="str">
        <f>IF(ISBLANK('LC - Paineis'!H38),"",IF('LC - Paineis'!$I38="X","",'LC - Paineis'!H38))</f>
        <v/>
      </c>
      <c r="I18" s="122" t="str">
        <f>IF(ISBLANK('LC - Paineis'!I38),"",IF('LC - Paineis'!$I38="X","",'LC - Paineis'!I38))</f>
        <v/>
      </c>
    </row>
    <row r="19" spans="1:9" x14ac:dyDescent="0.2">
      <c r="A19" s="122" t="str">
        <f>IF(ISBLANK('LC - Paineis'!A39),"",IF('LC - Paineis'!$I39="X","",'LC - Paineis'!A39))</f>
        <v/>
      </c>
      <c r="B19" s="122" t="str">
        <f>IF(ISBLANK('LC - Paineis'!B39),"",IF('LC - Paineis'!$I39="X","",'LC - Paineis'!B39))</f>
        <v/>
      </c>
      <c r="C19" s="122" t="str">
        <f>IF(ISBLANK('LC - Paineis'!D39),"",IF('LC - Paineis'!$I39="X","",'LC - Paineis'!D39))</f>
        <v/>
      </c>
      <c r="D19" s="122" t="str">
        <f>IF(ISBLANK('LC - Paineis'!E39),"",IF('LC - Paineis'!$I39="X","",'LC - Paineis'!E39))</f>
        <v/>
      </c>
      <c r="E19" s="122" t="str">
        <f>IF(ISBLANK('LC - Paineis'!F39),"",IF('LC - Paineis'!$I39="X","",'LC - Paineis'!F39))</f>
        <v/>
      </c>
      <c r="F19" s="122" t="str">
        <f>IF(ISBLANK('LC - Paineis'!G39),"",IF('LC - Paineis'!$I39="X","",'LC - Paineis'!G39))</f>
        <v/>
      </c>
      <c r="G19" s="122" t="str">
        <f>IF(ISBLANK('LC - Paineis'!H39),"",IF('LC - Paineis'!$I39="X","",'LC - Paineis'!H39))</f>
        <v/>
      </c>
      <c r="H19" s="122" t="str">
        <f>IF(ISBLANK('LC - Paineis'!H39),"",IF('LC - Paineis'!$I39="X","",'LC - Paineis'!H39))</f>
        <v/>
      </c>
      <c r="I19" s="122" t="str">
        <f>IF(ISBLANK('LC - Paineis'!I39),"",IF('LC - Paineis'!$I39="X","",'LC - Paineis'!I39))</f>
        <v/>
      </c>
    </row>
    <row r="20" spans="1:9" x14ac:dyDescent="0.2">
      <c r="A20" s="122" t="str">
        <f>IF(ISBLANK('LC - Paineis'!A40),"",IF('LC - Paineis'!$I40="X","",'LC - Paineis'!A40))</f>
        <v/>
      </c>
      <c r="B20" s="122" t="str">
        <f>IF(ISBLANK('LC - Paineis'!B40),"",IF('LC - Paineis'!$I40="X","",'LC - Paineis'!B40))</f>
        <v/>
      </c>
      <c r="C20" s="122" t="str">
        <f>IF(ISBLANK('LC - Paineis'!D40),"",IF('LC - Paineis'!$I40="X","",'LC - Paineis'!D40))</f>
        <v/>
      </c>
      <c r="D20" s="122" t="str">
        <f>IF(ISBLANK('LC - Paineis'!E40),"",IF('LC - Paineis'!$I40="X","",'LC - Paineis'!E40))</f>
        <v/>
      </c>
      <c r="E20" s="122" t="str">
        <f>IF(ISBLANK('LC - Paineis'!F40),"",IF('LC - Paineis'!$I40="X","",'LC - Paineis'!F40))</f>
        <v/>
      </c>
      <c r="F20" s="122" t="str">
        <f>IF(ISBLANK('LC - Paineis'!G40),"",IF('LC - Paineis'!$I40="X","",'LC - Paineis'!G40))</f>
        <v/>
      </c>
      <c r="G20" s="122" t="str">
        <f>IF(ISBLANK('LC - Paineis'!H40),"",IF('LC - Paineis'!$I40="X","",'LC - Paineis'!H40))</f>
        <v/>
      </c>
      <c r="H20" s="122" t="str">
        <f>IF(ISBLANK('LC - Paineis'!H40),"",IF('LC - Paineis'!$I40="X","",'LC - Paineis'!H40))</f>
        <v/>
      </c>
      <c r="I20" s="122" t="str">
        <f>IF(ISBLANK('LC - Paineis'!I40),"",IF('LC - Paineis'!$I40="X","",'LC - Paineis'!I40))</f>
        <v/>
      </c>
    </row>
    <row r="21" spans="1:9" x14ac:dyDescent="0.2">
      <c r="A21" s="122" t="str">
        <f>IF(ISBLANK('LC - Paineis'!A41),"",IF('LC - Paineis'!$I41="X","",'LC - Paineis'!A41))</f>
        <v/>
      </c>
      <c r="B21" s="122" t="str">
        <f>IF(ISBLANK('LC - Paineis'!B41),"",IF('LC - Paineis'!$I41="X","",'LC - Paineis'!B41))</f>
        <v/>
      </c>
      <c r="C21" s="122" t="str">
        <f>IF(ISBLANK('LC - Paineis'!D41),"",IF('LC - Paineis'!$I41="X","",'LC - Paineis'!D41))</f>
        <v/>
      </c>
      <c r="D21" s="122" t="str">
        <f>IF(ISBLANK('LC - Paineis'!E41),"",IF('LC - Paineis'!$I41="X","",'LC - Paineis'!E41))</f>
        <v/>
      </c>
      <c r="E21" s="122" t="str">
        <f>IF(ISBLANK('LC - Paineis'!F41),"",IF('LC - Paineis'!$I41="X","",'LC - Paineis'!F41))</f>
        <v/>
      </c>
      <c r="F21" s="122" t="str">
        <f>IF(ISBLANK('LC - Paineis'!G41),"",IF('LC - Paineis'!$I41="X","",'LC - Paineis'!G41))</f>
        <v/>
      </c>
      <c r="G21" s="122" t="str">
        <f>IF(ISBLANK('LC - Paineis'!H41),"",IF('LC - Paineis'!$I41="X","",'LC - Paineis'!H41))</f>
        <v/>
      </c>
      <c r="H21" s="122" t="str">
        <f>IF(ISBLANK('LC - Paineis'!H41),"",IF('LC - Paineis'!$I41="X","",'LC - Paineis'!H41))</f>
        <v/>
      </c>
      <c r="I21" s="122" t="str">
        <f>IF(ISBLANK('LC - Paineis'!I41),"",IF('LC - Paineis'!$I41="X","",'LC - Paineis'!I41))</f>
        <v/>
      </c>
    </row>
    <row r="22" spans="1:9" x14ac:dyDescent="0.2">
      <c r="A22" s="122" t="str">
        <f>IF(ISBLANK('LC - Paineis'!A42),"",IF('LC - Paineis'!$I42="X","",'LC - Paineis'!A42))</f>
        <v/>
      </c>
      <c r="B22" s="122" t="str">
        <f>IF(ISBLANK('LC - Paineis'!B42),"",IF('LC - Paineis'!$I42="X","",'LC - Paineis'!B42))</f>
        <v/>
      </c>
      <c r="C22" s="122" t="str">
        <f>IF(ISBLANK('LC - Paineis'!D42),"",IF('LC - Paineis'!$I42="X","",'LC - Paineis'!D42))</f>
        <v/>
      </c>
      <c r="D22" s="122" t="str">
        <f>IF(ISBLANK('LC - Paineis'!E42),"",IF('LC - Paineis'!$I42="X","",'LC - Paineis'!E42))</f>
        <v/>
      </c>
      <c r="E22" s="122" t="str">
        <f>IF(ISBLANK('LC - Paineis'!F42),"",IF('LC - Paineis'!$I42="X","",'LC - Paineis'!F42))</f>
        <v/>
      </c>
      <c r="F22" s="122" t="str">
        <f>IF(ISBLANK('LC - Paineis'!G42),"",IF('LC - Paineis'!$I42="X","",'LC - Paineis'!G42))</f>
        <v/>
      </c>
      <c r="G22" s="122" t="str">
        <f>IF(ISBLANK('LC - Paineis'!H42),"",IF('LC - Paineis'!$I42="X","",'LC - Paineis'!H42))</f>
        <v/>
      </c>
      <c r="H22" s="122" t="str">
        <f>IF(ISBLANK('LC - Paineis'!H42),"",IF('LC - Paineis'!$I42="X","",'LC - Paineis'!H42))</f>
        <v/>
      </c>
      <c r="I22" s="122" t="str">
        <f>IF(ISBLANK('LC - Paineis'!I42),"",IF('LC - Paineis'!$I42="X","",'LC - Paineis'!I42))</f>
        <v/>
      </c>
    </row>
    <row r="23" spans="1:9" x14ac:dyDescent="0.2">
      <c r="A23" s="122" t="str">
        <f>IF(ISBLANK('LC - Paineis'!A43),"",IF('LC - Paineis'!$I43="X","",'LC - Paineis'!A43))</f>
        <v/>
      </c>
      <c r="B23" s="122" t="str">
        <f>IF(ISBLANK('LC - Paineis'!B43),"",IF('LC - Paineis'!$I43="X","",'LC - Paineis'!B43))</f>
        <v/>
      </c>
      <c r="C23" s="122" t="str">
        <f>IF(ISBLANK('LC - Paineis'!D43),"",IF('LC - Paineis'!$I43="X","",'LC - Paineis'!D43))</f>
        <v/>
      </c>
      <c r="D23" s="122" t="str">
        <f>IF(ISBLANK('LC - Paineis'!E43),"",IF('LC - Paineis'!$I43="X","",'LC - Paineis'!E43))</f>
        <v/>
      </c>
      <c r="E23" s="122" t="str">
        <f>IF(ISBLANK('LC - Paineis'!F43),"",IF('LC - Paineis'!$I43="X","",'LC - Paineis'!F43))</f>
        <v/>
      </c>
      <c r="F23" s="122" t="str">
        <f>IF(ISBLANK('LC - Paineis'!G43),"",IF('LC - Paineis'!$I43="X","",'LC - Paineis'!G43))</f>
        <v/>
      </c>
      <c r="G23" s="122" t="str">
        <f>IF(ISBLANK('LC - Paineis'!H43),"",IF('LC - Paineis'!$I43="X","",'LC - Paineis'!H43))</f>
        <v/>
      </c>
      <c r="H23" s="122" t="str">
        <f>IF(ISBLANK('LC - Paineis'!H43),"",IF('LC - Paineis'!$I43="X","",'LC - Paineis'!H43))</f>
        <v/>
      </c>
      <c r="I23" s="122" t="str">
        <f>IF(ISBLANK('LC - Paineis'!I43),"",IF('LC - Paineis'!$I43="X","",'LC - Paineis'!I43))</f>
        <v/>
      </c>
    </row>
    <row r="24" spans="1:9" x14ac:dyDescent="0.2">
      <c r="A24" s="122" t="str">
        <f>IF(ISBLANK('LC - Paineis'!A44),"",IF('LC - Paineis'!$I44="X","",'LC - Paineis'!A44))</f>
        <v/>
      </c>
      <c r="B24" s="122" t="str">
        <f>IF(ISBLANK('LC - Paineis'!B44),"",IF('LC - Paineis'!$I44="X","",'LC - Paineis'!B44))</f>
        <v/>
      </c>
      <c r="C24" s="122" t="str">
        <f>IF(ISBLANK('LC - Paineis'!D44),"",IF('LC - Paineis'!$I44="X","",'LC - Paineis'!D44))</f>
        <v/>
      </c>
      <c r="D24" s="122" t="str">
        <f>IF(ISBLANK('LC - Paineis'!E44),"",IF('LC - Paineis'!$I44="X","",'LC - Paineis'!E44))</f>
        <v/>
      </c>
      <c r="E24" s="122" t="str">
        <f>IF(ISBLANK('LC - Paineis'!F44),"",IF('LC - Paineis'!$I44="X","",'LC - Paineis'!F44))</f>
        <v/>
      </c>
      <c r="F24" s="122" t="str">
        <f>IF(ISBLANK('LC - Paineis'!G44),"",IF('LC - Paineis'!$I44="X","",'LC - Paineis'!G44))</f>
        <v/>
      </c>
      <c r="G24" s="122" t="str">
        <f>IF(ISBLANK('LC - Paineis'!H44),"",IF('LC - Paineis'!$I44="X","",'LC - Paineis'!H44))</f>
        <v/>
      </c>
      <c r="H24" s="122" t="str">
        <f>IF(ISBLANK('LC - Paineis'!H44),"",IF('LC - Paineis'!$I44="X","",'LC - Paineis'!H44))</f>
        <v/>
      </c>
      <c r="I24" s="122" t="str">
        <f>IF(ISBLANK('LC - Paineis'!I44),"",IF('LC - Paineis'!$I44="X","",'LC - Paineis'!I44))</f>
        <v/>
      </c>
    </row>
    <row r="25" spans="1:9" x14ac:dyDescent="0.2">
      <c r="A25" s="122" t="str">
        <f>IF(ISBLANK('LC - Paineis'!A45),"",IF('LC - Paineis'!$I45="X","",'LC - Paineis'!A45))</f>
        <v/>
      </c>
      <c r="B25" s="122" t="str">
        <f>IF(ISBLANK('LC - Paineis'!B45),"",IF('LC - Paineis'!$I45="X","",'LC - Paineis'!B45))</f>
        <v/>
      </c>
      <c r="C25" s="122" t="str">
        <f>IF(ISBLANK('LC - Paineis'!D45),"",IF('LC - Paineis'!$I45="X","",'LC - Paineis'!D45))</f>
        <v/>
      </c>
      <c r="D25" s="122" t="str">
        <f>IF(ISBLANK('LC - Paineis'!E45),"",IF('LC - Paineis'!$I45="X","",'LC - Paineis'!E45))</f>
        <v/>
      </c>
      <c r="E25" s="122" t="str">
        <f>IF(ISBLANK('LC - Paineis'!F45),"",IF('LC - Paineis'!$I45="X","",'LC - Paineis'!F45))</f>
        <v/>
      </c>
      <c r="F25" s="122" t="str">
        <f>IF(ISBLANK('LC - Paineis'!G45),"",IF('LC - Paineis'!$I45="X","",'LC - Paineis'!G45))</f>
        <v/>
      </c>
      <c r="G25" s="122" t="str">
        <f>IF(ISBLANK('LC - Paineis'!H45),"",IF('LC - Paineis'!$I45="X","",'LC - Paineis'!H45))</f>
        <v/>
      </c>
      <c r="H25" s="122" t="str">
        <f>IF(ISBLANK('LC - Paineis'!H45),"",IF('LC - Paineis'!$I45="X","",'LC - Paineis'!H45))</f>
        <v/>
      </c>
      <c r="I25" s="122" t="str">
        <f>IF(ISBLANK('LC - Paineis'!I45),"",IF('LC - Paineis'!$I45="X","",'LC - Paineis'!I45))</f>
        <v/>
      </c>
    </row>
    <row r="26" spans="1:9" x14ac:dyDescent="0.2">
      <c r="A26" s="122" t="str">
        <f>IF(ISBLANK('LC - Paineis'!A46),"",IF('LC - Paineis'!$I46="X","",'LC - Paineis'!A46))</f>
        <v/>
      </c>
      <c r="B26" s="122" t="str">
        <f>IF(ISBLANK('LC - Paineis'!B46),"",IF('LC - Paineis'!$I46="X","",'LC - Paineis'!B46))</f>
        <v/>
      </c>
      <c r="C26" s="122" t="str">
        <f>IF(ISBLANK('LC - Paineis'!D46),"",IF('LC - Paineis'!$I46="X","",'LC - Paineis'!D46))</f>
        <v/>
      </c>
      <c r="D26" s="122" t="str">
        <f>IF(ISBLANK('LC - Paineis'!E46),"",IF('LC - Paineis'!$I46="X","",'LC - Paineis'!E46))</f>
        <v/>
      </c>
      <c r="E26" s="122" t="str">
        <f>IF(ISBLANK('LC - Paineis'!F46),"",IF('LC - Paineis'!$I46="X","",'LC - Paineis'!F46))</f>
        <v/>
      </c>
      <c r="F26" s="122" t="str">
        <f>IF(ISBLANK('LC - Paineis'!G46),"",IF('LC - Paineis'!$I46="X","",'LC - Paineis'!G46))</f>
        <v/>
      </c>
      <c r="G26" s="122" t="str">
        <f>IF(ISBLANK('LC - Paineis'!H46),"",IF('LC - Paineis'!$I46="X","",'LC - Paineis'!H46))</f>
        <v/>
      </c>
      <c r="H26" s="122" t="str">
        <f>IF(ISBLANK('LC - Paineis'!H46),"",IF('LC - Paineis'!$I46="X","",'LC - Paineis'!H46))</f>
        <v/>
      </c>
      <c r="I26" s="122" t="str">
        <f>IF(ISBLANK('LC - Paineis'!I46),"",IF('LC - Paineis'!$I46="X","",'LC - Paineis'!I46))</f>
        <v/>
      </c>
    </row>
    <row r="27" spans="1:9" x14ac:dyDescent="0.2">
      <c r="A27" s="122" t="str">
        <f>IF(ISBLANK('LC - Paineis'!A47),"",IF('LC - Paineis'!$I47="X","",'LC - Paineis'!A47))</f>
        <v/>
      </c>
      <c r="B27" s="122" t="str">
        <f>IF(ISBLANK('LC - Paineis'!B47),"",IF('LC - Paineis'!$I47="X","",'LC - Paineis'!B47))</f>
        <v/>
      </c>
      <c r="C27" s="122" t="str">
        <f>IF(ISBLANK('LC - Paineis'!D47),"",IF('LC - Paineis'!$I47="X","",'LC - Paineis'!D47))</f>
        <v/>
      </c>
      <c r="D27" s="122" t="str">
        <f>IF(ISBLANK('LC - Paineis'!E47),"",IF('LC - Paineis'!$I47="X","",'LC - Paineis'!E47))</f>
        <v/>
      </c>
      <c r="E27" s="122" t="str">
        <f>IF(ISBLANK('LC - Paineis'!F47),"",IF('LC - Paineis'!$I47="X","",'LC - Paineis'!F47))</f>
        <v/>
      </c>
      <c r="F27" s="122" t="str">
        <f>IF(ISBLANK('LC - Paineis'!G47),"",IF('LC - Paineis'!$I47="X","",'LC - Paineis'!G47))</f>
        <v/>
      </c>
      <c r="G27" s="122" t="str">
        <f>IF(ISBLANK('LC - Paineis'!H47),"",IF('LC - Paineis'!$I47="X","",'LC - Paineis'!H47))</f>
        <v/>
      </c>
      <c r="H27" s="122" t="str">
        <f>IF(ISBLANK('LC - Paineis'!H47),"",IF('LC - Paineis'!$I47="X","",'LC - Paineis'!H47))</f>
        <v/>
      </c>
      <c r="I27" s="122" t="str">
        <f>IF(ISBLANK('LC - Paineis'!I47),"",IF('LC - Paineis'!$I47="X","",'LC - Paineis'!I47))</f>
        <v/>
      </c>
    </row>
    <row r="28" spans="1:9" x14ac:dyDescent="0.2">
      <c r="A28" s="122" t="str">
        <f>IF(ISBLANK('LC - Paineis'!A48),"",IF('LC - Paineis'!$I48="X","",'LC - Paineis'!A48))</f>
        <v/>
      </c>
      <c r="B28" s="122" t="str">
        <f>IF(ISBLANK('LC - Paineis'!B48),"",IF('LC - Paineis'!$I48="X","",'LC - Paineis'!B48))</f>
        <v/>
      </c>
      <c r="C28" s="122" t="str">
        <f>IF(ISBLANK('LC - Paineis'!D48),"",IF('LC - Paineis'!$I48="X","",'LC - Paineis'!D48))</f>
        <v/>
      </c>
      <c r="D28" s="122" t="str">
        <f>IF(ISBLANK('LC - Paineis'!E48),"",IF('LC - Paineis'!$I48="X","",'LC - Paineis'!E48))</f>
        <v/>
      </c>
      <c r="E28" s="122" t="str">
        <f>IF(ISBLANK('LC - Paineis'!F48),"",IF('LC - Paineis'!$I48="X","",'LC - Paineis'!F48))</f>
        <v/>
      </c>
      <c r="F28" s="122" t="str">
        <f>IF(ISBLANK('LC - Paineis'!G48),"",IF('LC - Paineis'!$I48="X","",'LC - Paineis'!G48))</f>
        <v/>
      </c>
      <c r="G28" s="122" t="str">
        <f>IF(ISBLANK('LC - Paineis'!H48),"",IF('LC - Paineis'!$I48="X","",'LC - Paineis'!H48))</f>
        <v/>
      </c>
      <c r="H28" s="122" t="str">
        <f>IF(ISBLANK('LC - Paineis'!H48),"",IF('LC - Paineis'!$I48="X","",'LC - Paineis'!H48))</f>
        <v/>
      </c>
      <c r="I28" s="122" t="str">
        <f>IF(ISBLANK('LC - Paineis'!I48),"",IF('LC - Paineis'!$I48="X","",'LC - Paineis'!I48))</f>
        <v/>
      </c>
    </row>
    <row r="29" spans="1:9" x14ac:dyDescent="0.2">
      <c r="A29" s="122" t="str">
        <f>IF(ISBLANK('LC - Paineis'!A49),"",IF('LC - Paineis'!$I49="X","",'LC - Paineis'!A49))</f>
        <v/>
      </c>
      <c r="B29" s="122" t="str">
        <f>IF(ISBLANK('LC - Paineis'!B49),"",IF('LC - Paineis'!$I49="X","",'LC - Paineis'!B49))</f>
        <v/>
      </c>
      <c r="C29" s="122" t="str">
        <f>IF(ISBLANK('LC - Paineis'!D49),"",IF('LC - Paineis'!$I49="X","",'LC - Paineis'!D49))</f>
        <v/>
      </c>
      <c r="D29" s="122" t="str">
        <f>IF(ISBLANK('LC - Paineis'!E49),"",IF('LC - Paineis'!$I49="X","",'LC - Paineis'!E49))</f>
        <v/>
      </c>
      <c r="E29" s="122" t="str">
        <f>IF(ISBLANK('LC - Paineis'!F49),"",IF('LC - Paineis'!$I49="X","",'LC - Paineis'!F49))</f>
        <v/>
      </c>
      <c r="F29" s="122" t="str">
        <f>IF(ISBLANK('LC - Paineis'!G49),"",IF('LC - Paineis'!$I49="X","",'LC - Paineis'!G49))</f>
        <v/>
      </c>
      <c r="G29" s="122" t="str">
        <f>IF(ISBLANK('LC - Paineis'!H49),"",IF('LC - Paineis'!$I49="X","",'LC - Paineis'!H49))</f>
        <v/>
      </c>
      <c r="H29" s="122" t="str">
        <f>IF(ISBLANK('LC - Paineis'!H49),"",IF('LC - Paineis'!$I49="X","",'LC - Paineis'!H49))</f>
        <v/>
      </c>
      <c r="I29" s="122" t="str">
        <f>IF(ISBLANK('LC - Paineis'!I49),"",IF('LC - Paineis'!$I49="X","",'LC - Paineis'!I49))</f>
        <v/>
      </c>
    </row>
    <row r="30" spans="1:9" x14ac:dyDescent="0.2">
      <c r="A30" s="122" t="str">
        <f>IF(ISBLANK('LC - Paineis'!A50),"",IF('LC - Paineis'!$I50="X","",'LC - Paineis'!A50))</f>
        <v/>
      </c>
      <c r="B30" s="122" t="str">
        <f>IF(ISBLANK('LC - Paineis'!B50),"",IF('LC - Paineis'!$I50="X","",'LC - Paineis'!B50))</f>
        <v/>
      </c>
      <c r="C30" s="122" t="str">
        <f>IF(ISBLANK('LC - Paineis'!D50),"",IF('LC - Paineis'!$I50="X","",'LC - Paineis'!D50))</f>
        <v/>
      </c>
      <c r="D30" s="122" t="str">
        <f>IF(ISBLANK('LC - Paineis'!E50),"",IF('LC - Paineis'!$I50="X","",'LC - Paineis'!E50))</f>
        <v/>
      </c>
      <c r="E30" s="122" t="str">
        <f>IF(ISBLANK('LC - Paineis'!F50),"",IF('LC - Paineis'!$I50="X","",'LC - Paineis'!F50))</f>
        <v/>
      </c>
      <c r="F30" s="122" t="str">
        <f>IF(ISBLANK('LC - Paineis'!G50),"",IF('LC - Paineis'!$I50="X","",'LC - Paineis'!G50))</f>
        <v/>
      </c>
      <c r="G30" s="122" t="str">
        <f>IF(ISBLANK('LC - Paineis'!H50),"",IF('LC - Paineis'!$I50="X","",'LC - Paineis'!H50))</f>
        <v/>
      </c>
      <c r="H30" s="122" t="str">
        <f>IF(ISBLANK('LC - Paineis'!H50),"",IF('LC - Paineis'!$I50="X","",'LC - Paineis'!H50))</f>
        <v/>
      </c>
      <c r="I30" s="122" t="str">
        <f>IF(ISBLANK('LC - Paineis'!I50),"",IF('LC - Paineis'!$I50="X","",'LC - Paineis'!I50))</f>
        <v/>
      </c>
    </row>
    <row r="31" spans="1:9" x14ac:dyDescent="0.2">
      <c r="A31" s="122" t="str">
        <f>IF(ISBLANK('LC - Paineis'!A51),"",IF('LC - Paineis'!$I51="X","",'LC - Paineis'!A51))</f>
        <v/>
      </c>
      <c r="B31" s="122" t="str">
        <f>IF(ISBLANK('LC - Paineis'!B51),"",IF('LC - Paineis'!$I51="X","",'LC - Paineis'!B51))</f>
        <v/>
      </c>
      <c r="C31" s="122" t="str">
        <f>IF(ISBLANK('LC - Paineis'!D51),"",IF('LC - Paineis'!$I51="X","",'LC - Paineis'!D51))</f>
        <v/>
      </c>
      <c r="D31" s="122" t="str">
        <f>IF(ISBLANK('LC - Paineis'!E51),"",IF('LC - Paineis'!$I51="X","",'LC - Paineis'!E51))</f>
        <v/>
      </c>
      <c r="E31" s="122" t="str">
        <f>IF(ISBLANK('LC - Paineis'!F51),"",IF('LC - Paineis'!$I51="X","",'LC - Paineis'!F51))</f>
        <v/>
      </c>
      <c r="F31" s="122" t="str">
        <f>IF(ISBLANK('LC - Paineis'!G51),"",IF('LC - Paineis'!$I51="X","",'LC - Paineis'!G51))</f>
        <v/>
      </c>
      <c r="G31" s="122" t="str">
        <f>IF(ISBLANK('LC - Paineis'!H51),"",IF('LC - Paineis'!$I51="X","",'LC - Paineis'!H51))</f>
        <v/>
      </c>
      <c r="H31" s="122" t="str">
        <f>IF(ISBLANK('LC - Paineis'!H51),"",IF('LC - Paineis'!$I51="X","",'LC - Paineis'!H51))</f>
        <v/>
      </c>
      <c r="I31" s="122" t="str">
        <f>IF(ISBLANK('LC - Paineis'!I51),"",IF('LC - Paineis'!$I51="X","",'LC - Paineis'!I51))</f>
        <v/>
      </c>
    </row>
    <row r="32" spans="1:9" x14ac:dyDescent="0.2">
      <c r="A32" s="122" t="str">
        <f>IF(ISBLANK('LC - Paineis'!A52),"",IF('LC - Paineis'!$I52="X","",'LC - Paineis'!A52))</f>
        <v/>
      </c>
      <c r="B32" s="122" t="str">
        <f>IF(ISBLANK('LC - Paineis'!B52),"",IF('LC - Paineis'!$I52="X","",'LC - Paineis'!B52))</f>
        <v/>
      </c>
      <c r="C32" s="122" t="str">
        <f>IF(ISBLANK('LC - Paineis'!D52),"",IF('LC - Paineis'!$I52="X","",'LC - Paineis'!D52))</f>
        <v/>
      </c>
      <c r="D32" s="122" t="str">
        <f>IF(ISBLANK('LC - Paineis'!E52),"",IF('LC - Paineis'!$I52="X","",'LC - Paineis'!E52))</f>
        <v/>
      </c>
      <c r="E32" s="122" t="str">
        <f>IF(ISBLANK('LC - Paineis'!F52),"",IF('LC - Paineis'!$I52="X","",'LC - Paineis'!F52))</f>
        <v/>
      </c>
      <c r="F32" s="122" t="str">
        <f>IF(ISBLANK('LC - Paineis'!G52),"",IF('LC - Paineis'!$I52="X","",'LC - Paineis'!G52))</f>
        <v/>
      </c>
      <c r="G32" s="122" t="str">
        <f>IF(ISBLANK('LC - Paineis'!H52),"",IF('LC - Paineis'!$I52="X","",'LC - Paineis'!H52))</f>
        <v/>
      </c>
      <c r="H32" s="122" t="str">
        <f>IF(ISBLANK('LC - Paineis'!H52),"",IF('LC - Paineis'!$I52="X","",'LC - Paineis'!H52))</f>
        <v/>
      </c>
      <c r="I32" s="122" t="str">
        <f>IF(ISBLANK('LC - Paineis'!I52),"",IF('LC - Paineis'!$I52="X","",'LC - Paineis'!I52))</f>
        <v/>
      </c>
    </row>
    <row r="33" spans="1:9" x14ac:dyDescent="0.2">
      <c r="A33" s="122" t="str">
        <f>IF(ISBLANK('LC - Paineis'!A53),"",IF('LC - Paineis'!$I53="X","",'LC - Paineis'!A53))</f>
        <v/>
      </c>
      <c r="B33" s="122" t="str">
        <f>IF(ISBLANK('LC - Paineis'!B53),"",IF('LC - Paineis'!$I53="X","",'LC - Paineis'!B53))</f>
        <v/>
      </c>
      <c r="C33" s="122" t="str">
        <f>IF(ISBLANK('LC - Paineis'!D53),"",IF('LC - Paineis'!$I53="X","",'LC - Paineis'!D53))</f>
        <v/>
      </c>
      <c r="D33" s="122" t="str">
        <f>IF(ISBLANK('LC - Paineis'!E53),"",IF('LC - Paineis'!$I53="X","",'LC - Paineis'!E53))</f>
        <v/>
      </c>
      <c r="E33" s="122" t="str">
        <f>IF(ISBLANK('LC - Paineis'!F53),"",IF('LC - Paineis'!$I53="X","",'LC - Paineis'!F53))</f>
        <v/>
      </c>
      <c r="F33" s="122" t="str">
        <f>IF(ISBLANK('LC - Paineis'!G53),"",IF('LC - Paineis'!$I53="X","",'LC - Paineis'!G53))</f>
        <v/>
      </c>
      <c r="G33" s="122" t="str">
        <f>IF(ISBLANK('LC - Paineis'!H53),"",IF('LC - Paineis'!$I53="X","",'LC - Paineis'!H53))</f>
        <v/>
      </c>
      <c r="H33" s="122" t="str">
        <f>IF(ISBLANK('LC - Paineis'!H53),"",IF('LC - Paineis'!$I53="X","",'LC - Paineis'!H53))</f>
        <v/>
      </c>
      <c r="I33" s="122" t="str">
        <f>IF(ISBLANK('LC - Paineis'!I53),"",IF('LC - Paineis'!$I53="X","",'LC - Paineis'!I53))</f>
        <v/>
      </c>
    </row>
    <row r="34" spans="1:9" x14ac:dyDescent="0.2">
      <c r="A34" s="122" t="str">
        <f>IF(ISBLANK('LC - Paineis'!A54),"",IF('LC - Paineis'!$I54="X","",'LC - Paineis'!A54))</f>
        <v/>
      </c>
      <c r="B34" s="122" t="str">
        <f>IF(ISBLANK('LC - Paineis'!B54),"",IF('LC - Paineis'!$I54="X","",'LC - Paineis'!B54))</f>
        <v/>
      </c>
      <c r="C34" s="122" t="str">
        <f>IF(ISBLANK('LC - Paineis'!D54),"",IF('LC - Paineis'!$I54="X","",'LC - Paineis'!D54))</f>
        <v/>
      </c>
      <c r="D34" s="122" t="str">
        <f>IF(ISBLANK('LC - Paineis'!E54),"",IF('LC - Paineis'!$I54="X","",'LC - Paineis'!E54))</f>
        <v/>
      </c>
      <c r="E34" s="122" t="str">
        <f>IF(ISBLANK('LC - Paineis'!F54),"",IF('LC - Paineis'!$I54="X","",'LC - Paineis'!F54))</f>
        <v/>
      </c>
      <c r="F34" s="122" t="str">
        <f>IF(ISBLANK('LC - Paineis'!G54),"",IF('LC - Paineis'!$I54="X","",'LC - Paineis'!G54))</f>
        <v/>
      </c>
      <c r="G34" s="122" t="str">
        <f>IF(ISBLANK('LC - Paineis'!H54),"",IF('LC - Paineis'!$I54="X","",'LC - Paineis'!H54))</f>
        <v/>
      </c>
      <c r="H34" s="122" t="str">
        <f>IF(ISBLANK('LC - Paineis'!H54),"",IF('LC - Paineis'!$I54="X","",'LC - Paineis'!H54))</f>
        <v/>
      </c>
      <c r="I34" s="122" t="str">
        <f>IF(ISBLANK('LC - Paineis'!I54),"",IF('LC - Paineis'!$I54="X","",'LC - Paineis'!I54))</f>
        <v/>
      </c>
    </row>
    <row r="35" spans="1:9" x14ac:dyDescent="0.2">
      <c r="A35" s="122" t="str">
        <f>IF(ISBLANK('LC - Paineis'!A55),"",IF('LC - Paineis'!$I55="X","",'LC - Paineis'!A55))</f>
        <v/>
      </c>
      <c r="B35" s="122" t="str">
        <f>IF(ISBLANK('LC - Paineis'!B55),"",IF('LC - Paineis'!$I55="X","",'LC - Paineis'!B55))</f>
        <v/>
      </c>
      <c r="C35" s="122" t="str">
        <f>IF(ISBLANK('LC - Paineis'!D55),"",IF('LC - Paineis'!$I55="X","",'LC - Paineis'!D55))</f>
        <v/>
      </c>
      <c r="D35" s="122" t="str">
        <f>IF(ISBLANK('LC - Paineis'!E55),"",IF('LC - Paineis'!$I55="X","",'LC - Paineis'!E55))</f>
        <v/>
      </c>
      <c r="E35" s="122" t="str">
        <f>IF(ISBLANK('LC - Paineis'!F55),"",IF('LC - Paineis'!$I55="X","",'LC - Paineis'!F55))</f>
        <v/>
      </c>
      <c r="F35" s="122" t="str">
        <f>IF(ISBLANK('LC - Paineis'!G55),"",IF('LC - Paineis'!$I55="X","",'LC - Paineis'!G55))</f>
        <v/>
      </c>
      <c r="G35" s="122" t="str">
        <f>IF(ISBLANK('LC - Paineis'!H55),"",IF('LC - Paineis'!$I55="X","",'LC - Paineis'!H55))</f>
        <v/>
      </c>
      <c r="H35" s="122" t="str">
        <f>IF(ISBLANK('LC - Paineis'!H55),"",IF('LC - Paineis'!$I55="X","",'LC - Paineis'!H55))</f>
        <v/>
      </c>
      <c r="I35" s="122" t="str">
        <f>IF(ISBLANK('LC - Paineis'!I55),"",IF('LC - Paineis'!$I55="X","",'LC - Paineis'!I55))</f>
        <v/>
      </c>
    </row>
    <row r="36" spans="1:9" x14ac:dyDescent="0.2">
      <c r="A36" s="122" t="str">
        <f>IF(ISBLANK('LC - Paineis'!A56),"",IF('LC - Paineis'!$I56="X","",'LC - Paineis'!A56))</f>
        <v/>
      </c>
      <c r="B36" s="122" t="str">
        <f>IF(ISBLANK('LC - Paineis'!B56),"",IF('LC - Paineis'!$I56="X","",'LC - Paineis'!B56))</f>
        <v/>
      </c>
      <c r="C36" s="122" t="str">
        <f>IF(ISBLANK('LC - Paineis'!D56),"",IF('LC - Paineis'!$I56="X","",'LC - Paineis'!D56))</f>
        <v/>
      </c>
      <c r="D36" s="122" t="str">
        <f>IF(ISBLANK('LC - Paineis'!E56),"",IF('LC - Paineis'!$I56="X","",'LC - Paineis'!E56))</f>
        <v/>
      </c>
      <c r="E36" s="122" t="str">
        <f>IF(ISBLANK('LC - Paineis'!F56),"",IF('LC - Paineis'!$I56="X","",'LC - Paineis'!F56))</f>
        <v/>
      </c>
      <c r="F36" s="122" t="str">
        <f>IF(ISBLANK('LC - Paineis'!G56),"",IF('LC - Paineis'!$I56="X","",'LC - Paineis'!G56))</f>
        <v/>
      </c>
      <c r="G36" s="122" t="str">
        <f>IF(ISBLANK('LC - Paineis'!H56),"",IF('LC - Paineis'!$I56="X","",'LC - Paineis'!H56))</f>
        <v/>
      </c>
      <c r="H36" s="122" t="str">
        <f>IF(ISBLANK('LC - Paineis'!H56),"",IF('LC - Paineis'!$I56="X","",'LC - Paineis'!H56))</f>
        <v/>
      </c>
      <c r="I36" s="122" t="str">
        <f>IF(ISBLANK('LC - Paineis'!I56),"",IF('LC - Paineis'!$I56="X","",'LC - Paineis'!I56))</f>
        <v/>
      </c>
    </row>
    <row r="37" spans="1:9" x14ac:dyDescent="0.2">
      <c r="A37" s="122" t="str">
        <f>IF(ISBLANK('LC - Paineis'!A57),"",IF('LC - Paineis'!$I57="X","",'LC - Paineis'!A57))</f>
        <v/>
      </c>
      <c r="B37" s="122" t="str">
        <f>IF(ISBLANK('LC - Paineis'!B57),"",IF('LC - Paineis'!$I57="X","",'LC - Paineis'!B57))</f>
        <v/>
      </c>
      <c r="C37" s="122" t="str">
        <f>IF(ISBLANK('LC - Paineis'!D57),"",IF('LC - Paineis'!$I57="X","",'LC - Paineis'!D57))</f>
        <v/>
      </c>
      <c r="D37" s="122" t="str">
        <f>IF(ISBLANK('LC - Paineis'!E57),"",IF('LC - Paineis'!$I57="X","",'LC - Paineis'!E57))</f>
        <v/>
      </c>
      <c r="E37" s="122" t="str">
        <f>IF(ISBLANK('LC - Paineis'!F57),"",IF('LC - Paineis'!$I57="X","",'LC - Paineis'!F57))</f>
        <v/>
      </c>
      <c r="F37" s="122" t="str">
        <f>IF(ISBLANK('LC - Paineis'!G57),"",IF('LC - Paineis'!$I57="X","",'LC - Paineis'!G57))</f>
        <v/>
      </c>
      <c r="G37" s="122" t="str">
        <f>IF(ISBLANK('LC - Paineis'!H57),"",IF('LC - Paineis'!$I57="X","",'LC - Paineis'!H57))</f>
        <v/>
      </c>
      <c r="H37" s="122" t="str">
        <f>IF(ISBLANK('LC - Paineis'!H57),"",IF('LC - Paineis'!$I57="X","",'LC - Paineis'!H57))</f>
        <v/>
      </c>
      <c r="I37" s="122" t="str">
        <f>IF(ISBLANK('LC - Paineis'!I57),"",IF('LC - Paineis'!$I57="X","",'LC - Paineis'!I57))</f>
        <v/>
      </c>
    </row>
    <row r="38" spans="1:9" x14ac:dyDescent="0.2">
      <c r="A38" s="122" t="str">
        <f>IF(ISBLANK('LC - Paineis'!A58),"",IF('LC - Paineis'!$I58="X","",'LC - Paineis'!A58))</f>
        <v/>
      </c>
      <c r="B38" s="122" t="str">
        <f>IF(ISBLANK('LC - Paineis'!B58),"",IF('LC - Paineis'!$I58="X","",'LC - Paineis'!B58))</f>
        <v/>
      </c>
      <c r="C38" s="122" t="str">
        <f>IF(ISBLANK('LC - Paineis'!D58),"",IF('LC - Paineis'!$I58="X","",'LC - Paineis'!D58))</f>
        <v/>
      </c>
      <c r="D38" s="122" t="str">
        <f>IF(ISBLANK('LC - Paineis'!E58),"",IF('LC - Paineis'!$I58="X","",'LC - Paineis'!E58))</f>
        <v/>
      </c>
      <c r="E38" s="122" t="str">
        <f>IF(ISBLANK('LC - Paineis'!F58),"",IF('LC - Paineis'!$I58="X","",'LC - Paineis'!F58))</f>
        <v/>
      </c>
      <c r="F38" s="122" t="str">
        <f>IF(ISBLANK('LC - Paineis'!G58),"",IF('LC - Paineis'!$I58="X","",'LC - Paineis'!G58))</f>
        <v/>
      </c>
      <c r="G38" s="122" t="str">
        <f>IF(ISBLANK('LC - Paineis'!H58),"",IF('LC - Paineis'!$I58="X","",'LC - Paineis'!H58))</f>
        <v/>
      </c>
      <c r="H38" s="122" t="str">
        <f>IF(ISBLANK('LC - Paineis'!H58),"",IF('LC - Paineis'!$I58="X","",'LC - Paineis'!H58))</f>
        <v/>
      </c>
      <c r="I38" s="122" t="str">
        <f>IF(ISBLANK('LC - Paineis'!I58),"",IF('LC - Paineis'!$I58="X","",'LC - Paineis'!I58))</f>
        <v/>
      </c>
    </row>
    <row r="39" spans="1:9" x14ac:dyDescent="0.2">
      <c r="A39" s="122" t="str">
        <f>IF(ISBLANK('LC - Paineis'!A59),"",IF('LC - Paineis'!$I59="X","",'LC - Paineis'!A59))</f>
        <v/>
      </c>
      <c r="B39" s="122" t="str">
        <f>IF(ISBLANK('LC - Paineis'!B59),"",IF('LC - Paineis'!$I59="X","",'LC - Paineis'!B59))</f>
        <v/>
      </c>
      <c r="C39" s="122" t="str">
        <f>IF(ISBLANK('LC - Paineis'!D59),"",IF('LC - Paineis'!$I59="X","",'LC - Paineis'!D59))</f>
        <v/>
      </c>
      <c r="D39" s="122" t="str">
        <f>IF(ISBLANK('LC - Paineis'!E59),"",IF('LC - Paineis'!$I59="X","",'LC - Paineis'!E59))</f>
        <v/>
      </c>
      <c r="E39" s="122" t="str">
        <f>IF(ISBLANK('LC - Paineis'!F59),"",IF('LC - Paineis'!$I59="X","",'LC - Paineis'!F59))</f>
        <v/>
      </c>
      <c r="F39" s="122" t="str">
        <f>IF(ISBLANK('LC - Paineis'!G59),"",IF('LC - Paineis'!$I59="X","",'LC - Paineis'!G59))</f>
        <v/>
      </c>
      <c r="G39" s="122" t="str">
        <f>IF(ISBLANK('LC - Paineis'!H59),"",IF('LC - Paineis'!$I59="X","",'LC - Paineis'!H59))</f>
        <v/>
      </c>
      <c r="H39" s="122" t="str">
        <f>IF(ISBLANK('LC - Paineis'!H59),"",IF('LC - Paineis'!$I59="X","",'LC - Paineis'!H59))</f>
        <v/>
      </c>
      <c r="I39" s="122" t="str">
        <f>IF(ISBLANK('LC - Paineis'!I59),"",IF('LC - Paineis'!$I59="X","",'LC - Paineis'!I59))</f>
        <v/>
      </c>
    </row>
    <row r="40" spans="1:9" x14ac:dyDescent="0.2">
      <c r="A40" s="122" t="str">
        <f>IF(ISBLANK('LC - Paineis'!A60),"",IF('LC - Paineis'!$I60="X","",'LC - Paineis'!A60))</f>
        <v/>
      </c>
      <c r="B40" s="122" t="str">
        <f>IF(ISBLANK('LC - Paineis'!B60),"",IF('LC - Paineis'!$I60="X","",'LC - Paineis'!B60))</f>
        <v/>
      </c>
      <c r="C40" s="122" t="str">
        <f>IF(ISBLANK('LC - Paineis'!D60),"",IF('LC - Paineis'!$I60="X","",'LC - Paineis'!D60))</f>
        <v/>
      </c>
      <c r="D40" s="122" t="str">
        <f>IF(ISBLANK('LC - Paineis'!E60),"",IF('LC - Paineis'!$I60="X","",'LC - Paineis'!E60))</f>
        <v/>
      </c>
      <c r="E40" s="122" t="str">
        <f>IF(ISBLANK('LC - Paineis'!F60),"",IF('LC - Paineis'!$I60="X","",'LC - Paineis'!F60))</f>
        <v/>
      </c>
      <c r="F40" s="122" t="str">
        <f>IF(ISBLANK('LC - Paineis'!G60),"",IF('LC - Paineis'!$I60="X","",'LC - Paineis'!G60))</f>
        <v/>
      </c>
      <c r="G40" s="122" t="str">
        <f>IF(ISBLANK('LC - Paineis'!H60),"",IF('LC - Paineis'!$I60="X","",'LC - Paineis'!H60))</f>
        <v/>
      </c>
      <c r="H40" s="122" t="str">
        <f>IF(ISBLANK('LC - Paineis'!H60),"",IF('LC - Paineis'!$I60="X","",'LC - Paineis'!H60))</f>
        <v/>
      </c>
      <c r="I40" s="122" t="str">
        <f>IF(ISBLANK('LC - Paineis'!I60),"",IF('LC - Paineis'!$I60="X","",'LC - Paineis'!I60))</f>
        <v/>
      </c>
    </row>
    <row r="41" spans="1:9" x14ac:dyDescent="0.2">
      <c r="A41" s="122" t="str">
        <f>IF(ISBLANK('LC - Paineis'!A61),"",IF('LC - Paineis'!$I61="X","",'LC - Paineis'!A61))</f>
        <v>GLISY_CUIS_J_PRATELEIRA(16+16)_RIPA_DIR</v>
      </c>
      <c r="B41" s="122" t="str">
        <f>IF(ISBLANK('LC - Paineis'!B61),"",IF('LC - Paineis'!$I61="X","",'LC - Paineis'!B61))</f>
        <v xml:space="preserve">HDF 17 </v>
      </c>
      <c r="C41" s="122">
        <f>IF(ISBLANK('LC - Paineis'!D61),"",IF('LC - Paineis'!$I61="X","",'LC - Paineis'!D61))</f>
        <v>1</v>
      </c>
      <c r="D41" s="122">
        <f>IF(ISBLANK('LC - Paineis'!E61),"",IF('LC - Paineis'!$I61="X","",'LC - Paineis'!E61))</f>
        <v>368</v>
      </c>
      <c r="E41" s="122">
        <f>IF(ISBLANK('LC - Paineis'!F61),"",IF('LC - Paineis'!$I61="X","",'LC - Paineis'!F61))</f>
        <v>23</v>
      </c>
      <c r="F41" s="122">
        <f>IF(ISBLANK('LC - Paineis'!G61),"",IF('LC - Paineis'!$I61="X","",'LC - Paineis'!G61))</f>
        <v>17</v>
      </c>
      <c r="G41" s="122" t="str">
        <f>IF(ISBLANK('LC - Paineis'!H61),"",IF('LC - Paineis'!$I61="X","",'LC - Paineis'!H61))</f>
        <v>40</v>
      </c>
      <c r="H41" s="122" t="str">
        <f>IF(ISBLANK('LC - Paineis'!H61),"",IF('LC - Paineis'!$I61="X","",'LC - Paineis'!H61))</f>
        <v>40</v>
      </c>
      <c r="I41" s="122">
        <f>IF(ISBLANK('LC - Paineis'!I61),"",IF('LC - Paineis'!$I61="X","",'LC - Paineis'!I61))</f>
        <v>0</v>
      </c>
    </row>
    <row r="42" spans="1:9" x14ac:dyDescent="0.2">
      <c r="A42" s="122" t="str">
        <f>IF(ISBLANK('LC - Paineis'!A62),"",IF('LC - Paineis'!$I62="X","",'LC - Paineis'!A62))</f>
        <v>GLISY_CUIS_J_PRATELEIRA(16+16)_RIPA_TRAS</v>
      </c>
      <c r="B42" s="122" t="str">
        <f>IF(ISBLANK('LC - Paineis'!B62),"",IF('LC - Paineis'!$I62="X","",'LC - Paineis'!B62))</f>
        <v xml:space="preserve">HDF 17 </v>
      </c>
      <c r="C42" s="122">
        <f>IF(ISBLANK('LC - Paineis'!D62),"",IF('LC - Paineis'!$I62="X","",'LC - Paineis'!D62))</f>
        <v>1</v>
      </c>
      <c r="D42" s="122">
        <f>IF(ISBLANK('LC - Paineis'!E62),"",IF('LC - Paineis'!$I62="X","",'LC - Paineis'!E62))</f>
        <v>436</v>
      </c>
      <c r="E42" s="122">
        <f>IF(ISBLANK('LC - Paineis'!F62),"",IF('LC - Paineis'!$I62="X","",'LC - Paineis'!F62))</f>
        <v>20</v>
      </c>
      <c r="F42" s="122">
        <f>IF(ISBLANK('LC - Paineis'!G62),"",IF('LC - Paineis'!$I62="X","",'LC - Paineis'!G62))</f>
        <v>17</v>
      </c>
      <c r="G42" s="122" t="str">
        <f>IF(ISBLANK('LC - Paineis'!H62),"",IF('LC - Paineis'!$I62="X","",'LC - Paineis'!H62))</f>
        <v>41</v>
      </c>
      <c r="H42" s="122" t="str">
        <f>IF(ISBLANK('LC - Paineis'!H62),"",IF('LC - Paineis'!$I62="X","",'LC - Paineis'!H62))</f>
        <v>41</v>
      </c>
      <c r="I42" s="122">
        <f>IF(ISBLANK('LC - Paineis'!I62),"",IF('LC - Paineis'!$I62="X","",'LC - Paineis'!I62))</f>
        <v>0</v>
      </c>
    </row>
    <row r="43" spans="1:9" x14ac:dyDescent="0.2">
      <c r="A43" s="122" t="str">
        <f>IF(ISBLANK('LC - Paineis'!A63),"",IF('LC - Paineis'!$I63="X","",'LC - Paineis'!A63))</f>
        <v/>
      </c>
      <c r="B43" s="122" t="str">
        <f>IF(ISBLANK('LC - Paineis'!B63),"",IF('LC - Paineis'!$I63="X","",'LC - Paineis'!B63))</f>
        <v/>
      </c>
      <c r="C43" s="122" t="str">
        <f>IF(ISBLANK('LC - Paineis'!D63),"",IF('LC - Paineis'!$I63="X","",'LC - Paineis'!D63))</f>
        <v/>
      </c>
      <c r="D43" s="122" t="str">
        <f>IF(ISBLANK('LC - Paineis'!E63),"",IF('LC - Paineis'!$I63="X","",'LC - Paineis'!E63))</f>
        <v/>
      </c>
      <c r="E43" s="122" t="str">
        <f>IF(ISBLANK('LC - Paineis'!F63),"",IF('LC - Paineis'!$I63="X","",'LC - Paineis'!F63))</f>
        <v/>
      </c>
      <c r="F43" s="122" t="str">
        <f>IF(ISBLANK('LC - Paineis'!G63),"",IF('LC - Paineis'!$I63="X","",'LC - Paineis'!G63))</f>
        <v/>
      </c>
      <c r="G43" s="122" t="str">
        <f>IF(ISBLANK('LC - Paineis'!H63),"",IF('LC - Paineis'!$I63="X","",'LC - Paineis'!H63))</f>
        <v/>
      </c>
      <c r="H43" s="122" t="str">
        <f>IF(ISBLANK('LC - Paineis'!H63),"",IF('LC - Paineis'!$I63="X","",'LC - Paineis'!H63))</f>
        <v/>
      </c>
      <c r="I43" s="122" t="str">
        <f>IF(ISBLANK('LC - Paineis'!I63),"",IF('LC - Paineis'!$I63="X","",'LC - Paineis'!I63))</f>
        <v/>
      </c>
    </row>
    <row r="44" spans="1:9" x14ac:dyDescent="0.2">
      <c r="A44" s="122" t="str">
        <f>IF(ISBLANK('LC - Paineis'!A64),"",IF('LC - Paineis'!$I64="X","",'LC - Paineis'!A64))</f>
        <v/>
      </c>
      <c r="B44" s="122" t="str">
        <f>IF(ISBLANK('LC - Paineis'!B64),"",IF('LC - Paineis'!$I64="X","",'LC - Paineis'!B64))</f>
        <v/>
      </c>
      <c r="C44" s="122" t="str">
        <f>IF(ISBLANK('LC - Paineis'!D64),"",IF('LC - Paineis'!$I64="X","",'LC - Paineis'!D64))</f>
        <v/>
      </c>
      <c r="D44" s="122" t="str">
        <f>IF(ISBLANK('LC - Paineis'!E64),"",IF('LC - Paineis'!$I64="X","",'LC - Paineis'!E64))</f>
        <v/>
      </c>
      <c r="E44" s="122" t="str">
        <f>IF(ISBLANK('LC - Paineis'!F64),"",IF('LC - Paineis'!$I64="X","",'LC - Paineis'!F64))</f>
        <v/>
      </c>
      <c r="F44" s="122" t="str">
        <f>IF(ISBLANK('LC - Paineis'!G64),"",IF('LC - Paineis'!$I64="X","",'LC - Paineis'!G64))</f>
        <v/>
      </c>
      <c r="G44" s="122" t="str">
        <f>IF(ISBLANK('LC - Paineis'!H64),"",IF('LC - Paineis'!$I64="X","",'LC - Paineis'!H64))</f>
        <v/>
      </c>
      <c r="H44" s="122" t="str">
        <f>IF(ISBLANK('LC - Paineis'!H64),"",IF('LC - Paineis'!$I64="X","",'LC - Paineis'!H64))</f>
        <v/>
      </c>
      <c r="I44" s="122" t="str">
        <f>IF(ISBLANK('LC - Paineis'!I64),"",IF('LC - Paineis'!$I64="X","",'LC - Paineis'!I64))</f>
        <v/>
      </c>
    </row>
    <row r="45" spans="1:9" x14ac:dyDescent="0.2">
      <c r="A45" s="122" t="str">
        <f>IF(ISBLANK('LC - Paineis'!A65),"",IF('LC - Paineis'!$I65="X","",'LC - Paineis'!A65))</f>
        <v/>
      </c>
      <c r="B45" s="122" t="str">
        <f>IF(ISBLANK('LC - Paineis'!B65),"",IF('LC - Paineis'!$I65="X","",'LC - Paineis'!B65))</f>
        <v/>
      </c>
      <c r="C45" s="122" t="str">
        <f>IF(ISBLANK('LC - Paineis'!D65),"",IF('LC - Paineis'!$I65="X","",'LC - Paineis'!D65))</f>
        <v/>
      </c>
      <c r="D45" s="122" t="str">
        <f>IF(ISBLANK('LC - Paineis'!E65),"",IF('LC - Paineis'!$I65="X","",'LC - Paineis'!E65))</f>
        <v/>
      </c>
      <c r="E45" s="122" t="str">
        <f>IF(ISBLANK('LC - Paineis'!F65),"",IF('LC - Paineis'!$I65="X","",'LC - Paineis'!F65))</f>
        <v/>
      </c>
      <c r="F45" s="122" t="str">
        <f>IF(ISBLANK('LC - Paineis'!G65),"",IF('LC - Paineis'!$I65="X","",'LC - Paineis'!G65))</f>
        <v/>
      </c>
      <c r="G45" s="122" t="str">
        <f>IF(ISBLANK('LC - Paineis'!H65),"",IF('LC - Paineis'!$I65="X","",'LC - Paineis'!H65))</f>
        <v/>
      </c>
      <c r="H45" s="122" t="str">
        <f>IF(ISBLANK('LC - Paineis'!H65),"",IF('LC - Paineis'!$I65="X","",'LC - Paineis'!H65))</f>
        <v/>
      </c>
      <c r="I45" s="122" t="str">
        <f>IF(ISBLANK('LC - Paineis'!I65),"",IF('LC - Paineis'!$I65="X","",'LC - Paineis'!I65))</f>
        <v/>
      </c>
    </row>
    <row r="46" spans="1:9" x14ac:dyDescent="0.2">
      <c r="A46" s="122" t="str">
        <f>IF(ISBLANK('LC - Paineis'!A66),"",IF('LC - Paineis'!$I66="X","",'LC - Paineis'!A66))</f>
        <v>GLISY_CUIS_A_RODAPE_M(ESQ)_FRENTE</v>
      </c>
      <c r="B46" s="122" t="str">
        <f>IF(ISBLANK('LC - Paineis'!B66),"",IF('LC - Paineis'!$I66="X","",'LC - Paineis'!B66))</f>
        <v xml:space="preserve">HDF 19 </v>
      </c>
      <c r="C46" s="122">
        <f>IF(ISBLANK('LC - Paineis'!D66),"",IF('LC - Paineis'!$I66="X","",'LC - Paineis'!D66))</f>
        <v>1</v>
      </c>
      <c r="D46" s="122">
        <f>IF(ISBLANK('LC - Paineis'!E66),"",IF('LC - Paineis'!$I66="X","",'LC - Paineis'!E66))</f>
        <v>2604</v>
      </c>
      <c r="E46" s="122">
        <f>IF(ISBLANK('LC - Paineis'!F66),"",IF('LC - Paineis'!$I66="X","",'LC - Paineis'!F66))</f>
        <v>150</v>
      </c>
      <c r="F46" s="122">
        <f>IF(ISBLANK('LC - Paineis'!G66),"",IF('LC - Paineis'!$I66="X","",'LC - Paineis'!G66))</f>
        <v>19</v>
      </c>
      <c r="G46" s="122" t="str">
        <f>IF(ISBLANK('LC - Paineis'!H66),"",IF('LC - Paineis'!$I66="X","",'LC - Paineis'!H66))</f>
        <v>45</v>
      </c>
      <c r="H46" s="122" t="str">
        <f>IF(ISBLANK('LC - Paineis'!H66),"",IF('LC - Paineis'!$I66="X","",'LC - Paineis'!H66))</f>
        <v>45</v>
      </c>
      <c r="I46" s="122">
        <f>IF(ISBLANK('LC - Paineis'!I66),"",IF('LC - Paineis'!$I66="X","",'LC - Paineis'!I66))</f>
        <v>0</v>
      </c>
    </row>
    <row r="47" spans="1:9" x14ac:dyDescent="0.2">
      <c r="A47" s="122" t="str">
        <f>IF(ISBLANK('LC - Paineis'!A67),"",IF('LC - Paineis'!$I67="X","",'LC - Paineis'!A67))</f>
        <v/>
      </c>
      <c r="B47" s="122" t="str">
        <f>IF(ISBLANK('LC - Paineis'!B67),"",IF('LC - Paineis'!$I67="X","",'LC - Paineis'!B67))</f>
        <v/>
      </c>
      <c r="C47" s="122" t="str">
        <f>IF(ISBLANK('LC - Paineis'!D67),"",IF('LC - Paineis'!$I67="X","",'LC - Paineis'!D67))</f>
        <v/>
      </c>
      <c r="D47" s="122" t="str">
        <f>IF(ISBLANK('LC - Paineis'!E67),"",IF('LC - Paineis'!$I67="X","",'LC - Paineis'!E67))</f>
        <v/>
      </c>
      <c r="E47" s="122" t="str">
        <f>IF(ISBLANK('LC - Paineis'!F67),"",IF('LC - Paineis'!$I67="X","",'LC - Paineis'!F67))</f>
        <v/>
      </c>
      <c r="F47" s="122" t="str">
        <f>IF(ISBLANK('LC - Paineis'!G67),"",IF('LC - Paineis'!$I67="X","",'LC - Paineis'!G67))</f>
        <v/>
      </c>
      <c r="G47" s="122" t="str">
        <f>IF(ISBLANK('LC - Paineis'!H67),"",IF('LC - Paineis'!$I67="X","",'LC - Paineis'!H67))</f>
        <v/>
      </c>
      <c r="H47" s="122" t="str">
        <f>IF(ISBLANK('LC - Paineis'!H67),"",IF('LC - Paineis'!$I67="X","",'LC - Paineis'!H67))</f>
        <v/>
      </c>
      <c r="I47" s="122" t="str">
        <f>IF(ISBLANK('LC - Paineis'!I67),"",IF('LC - Paineis'!$I67="X","",'LC - Paineis'!I67))</f>
        <v/>
      </c>
    </row>
    <row r="48" spans="1:9" x14ac:dyDescent="0.2">
      <c r="A48" s="122" t="str">
        <f>IF(ISBLANK('LC - Paineis'!A68),"",IF('LC - Paineis'!$I68="X","",'LC - Paineis'!A68))</f>
        <v/>
      </c>
      <c r="B48" s="122" t="str">
        <f>IF(ISBLANK('LC - Paineis'!B68),"",IF('LC - Paineis'!$I68="X","",'LC - Paineis'!B68))</f>
        <v/>
      </c>
      <c r="C48" s="122" t="str">
        <f>IF(ISBLANK('LC - Paineis'!D68),"",IF('LC - Paineis'!$I68="X","",'LC - Paineis'!D68))</f>
        <v/>
      </c>
      <c r="D48" s="122" t="str">
        <f>IF(ISBLANK('LC - Paineis'!E68),"",IF('LC - Paineis'!$I68="X","",'LC - Paineis'!E68))</f>
        <v/>
      </c>
      <c r="E48" s="122" t="str">
        <f>IF(ISBLANK('LC - Paineis'!F68),"",IF('LC - Paineis'!$I68="X","",'LC - Paineis'!F68))</f>
        <v/>
      </c>
      <c r="F48" s="122" t="str">
        <f>IF(ISBLANK('LC - Paineis'!G68),"",IF('LC - Paineis'!$I68="X","",'LC - Paineis'!G68))</f>
        <v/>
      </c>
      <c r="G48" s="122" t="str">
        <f>IF(ISBLANK('LC - Paineis'!H68),"",IF('LC - Paineis'!$I68="X","",'LC - Paineis'!H68))</f>
        <v/>
      </c>
      <c r="H48" s="122" t="str">
        <f>IF(ISBLANK('LC - Paineis'!H68),"",IF('LC - Paineis'!$I68="X","",'LC - Paineis'!H68))</f>
        <v/>
      </c>
      <c r="I48" s="122" t="str">
        <f>IF(ISBLANK('LC - Paineis'!I68),"",IF('LC - Paineis'!$I68="X","",'LC - Paineis'!I68))</f>
        <v/>
      </c>
    </row>
    <row r="49" spans="1:9" x14ac:dyDescent="0.2">
      <c r="A49" s="122" t="str">
        <f>IF(ISBLANK('LC - Paineis'!A69),"",IF('LC - Paineis'!$I69="X","",'LC - Paineis'!A69))</f>
        <v/>
      </c>
      <c r="B49" s="122" t="str">
        <f>IF(ISBLANK('LC - Paineis'!B69),"",IF('LC - Paineis'!$I69="X","",'LC - Paineis'!B69))</f>
        <v/>
      </c>
      <c r="C49" s="122" t="str">
        <f>IF(ISBLANK('LC - Paineis'!D69),"",IF('LC - Paineis'!$I69="X","",'LC - Paineis'!D69))</f>
        <v/>
      </c>
      <c r="D49" s="122" t="str">
        <f>IF(ISBLANK('LC - Paineis'!E69),"",IF('LC - Paineis'!$I69="X","",'LC - Paineis'!E69))</f>
        <v/>
      </c>
      <c r="E49" s="122" t="str">
        <f>IF(ISBLANK('LC - Paineis'!F69),"",IF('LC - Paineis'!$I69="X","",'LC - Paineis'!F69))</f>
        <v/>
      </c>
      <c r="F49" s="122" t="str">
        <f>IF(ISBLANK('LC - Paineis'!G69),"",IF('LC - Paineis'!$I69="X","",'LC - Paineis'!G69))</f>
        <v/>
      </c>
      <c r="G49" s="122" t="str">
        <f>IF(ISBLANK('LC - Paineis'!H69),"",IF('LC - Paineis'!$I69="X","",'LC - Paineis'!H69))</f>
        <v/>
      </c>
      <c r="H49" s="122" t="str">
        <f>IF(ISBLANK('LC - Paineis'!H69),"",IF('LC - Paineis'!$I69="X","",'LC - Paineis'!H69))</f>
        <v/>
      </c>
      <c r="I49" s="122" t="str">
        <f>IF(ISBLANK('LC - Paineis'!I69),"",IF('LC - Paineis'!$I69="X","",'LC - Paineis'!I69))</f>
        <v/>
      </c>
    </row>
    <row r="50" spans="1:9" x14ac:dyDescent="0.2">
      <c r="A50" s="122" t="str">
        <f>IF(ISBLANK('LC - Paineis'!A70),"",IF('LC - Paineis'!$I70="X","",'LC - Paineis'!A70))</f>
        <v/>
      </c>
      <c r="B50" s="122" t="str">
        <f>IF(ISBLANK('LC - Paineis'!B70),"",IF('LC - Paineis'!$I70="X","",'LC - Paineis'!B70))</f>
        <v/>
      </c>
      <c r="C50" s="122" t="str">
        <f>IF(ISBLANK('LC - Paineis'!D70),"",IF('LC - Paineis'!$I70="X","",'LC - Paineis'!D70))</f>
        <v/>
      </c>
      <c r="D50" s="122" t="str">
        <f>IF(ISBLANK('LC - Paineis'!E70),"",IF('LC - Paineis'!$I70="X","",'LC - Paineis'!E70))</f>
        <v/>
      </c>
      <c r="E50" s="122" t="str">
        <f>IF(ISBLANK('LC - Paineis'!F70),"",IF('LC - Paineis'!$I70="X","",'LC - Paineis'!F70))</f>
        <v/>
      </c>
      <c r="F50" s="122" t="str">
        <f>IF(ISBLANK('LC - Paineis'!G70),"",IF('LC - Paineis'!$I70="X","",'LC - Paineis'!G70))</f>
        <v/>
      </c>
      <c r="G50" s="122" t="str">
        <f>IF(ISBLANK('LC - Paineis'!H70),"",IF('LC - Paineis'!$I70="X","",'LC - Paineis'!H70))</f>
        <v/>
      </c>
      <c r="H50" s="122" t="str">
        <f>IF(ISBLANK('LC - Paineis'!H70),"",IF('LC - Paineis'!$I70="X","",'LC - Paineis'!H70))</f>
        <v/>
      </c>
      <c r="I50" s="122" t="str">
        <f>IF(ISBLANK('LC - Paineis'!I70),"",IF('LC - Paineis'!$I70="X","",'LC - Paineis'!I70))</f>
        <v/>
      </c>
    </row>
    <row r="51" spans="1:9" x14ac:dyDescent="0.2">
      <c r="A51" s="122" t="str">
        <f>IF(ISBLANK('LC - Paineis'!A71),"",IF('LC - Paineis'!$I71="X","",'LC - Paineis'!A71))</f>
        <v/>
      </c>
      <c r="B51" s="122" t="str">
        <f>IF(ISBLANK('LC - Paineis'!B71),"",IF('LC - Paineis'!$I71="X","",'LC - Paineis'!B71))</f>
        <v/>
      </c>
      <c r="C51" s="122" t="str">
        <f>IF(ISBLANK('LC - Paineis'!D71),"",IF('LC - Paineis'!$I71="X","",'LC - Paineis'!D71))</f>
        <v/>
      </c>
      <c r="D51" s="122" t="str">
        <f>IF(ISBLANK('LC - Paineis'!E71),"",IF('LC - Paineis'!$I71="X","",'LC - Paineis'!E71))</f>
        <v/>
      </c>
      <c r="E51" s="122" t="str">
        <f>IF(ISBLANK('LC - Paineis'!F71),"",IF('LC - Paineis'!$I71="X","",'LC - Paineis'!F71))</f>
        <v/>
      </c>
      <c r="F51" s="122" t="str">
        <f>IF(ISBLANK('LC - Paineis'!G71),"",IF('LC - Paineis'!$I71="X","",'LC - Paineis'!G71))</f>
        <v/>
      </c>
      <c r="G51" s="122" t="str">
        <f>IF(ISBLANK('LC - Paineis'!H71),"",IF('LC - Paineis'!$I71="X","",'LC - Paineis'!H71))</f>
        <v/>
      </c>
      <c r="H51" s="122" t="str">
        <f>IF(ISBLANK('LC - Paineis'!H71),"",IF('LC - Paineis'!$I71="X","",'LC - Paineis'!H71))</f>
        <v/>
      </c>
      <c r="I51" s="122" t="str">
        <f>IF(ISBLANK('LC - Paineis'!I71),"",IF('LC - Paineis'!$I71="X","",'LC - Paineis'!I71))</f>
        <v/>
      </c>
    </row>
    <row r="52" spans="1:9" x14ac:dyDescent="0.2">
      <c r="A52" s="122" t="str">
        <f>IF(ISBLANK('LC - Paineis'!A72),"",IF('LC - Paineis'!$I72="X","",'LC - Paineis'!A72))</f>
        <v/>
      </c>
      <c r="B52" s="122" t="str">
        <f>IF(ISBLANK('LC - Paineis'!B72),"",IF('LC - Paineis'!$I72="X","",'LC - Paineis'!B72))</f>
        <v/>
      </c>
      <c r="C52" s="122" t="str">
        <f>IF(ISBLANK('LC - Paineis'!D72),"",IF('LC - Paineis'!$I72="X","",'LC - Paineis'!D72))</f>
        <v/>
      </c>
      <c r="D52" s="122" t="str">
        <f>IF(ISBLANK('LC - Paineis'!E72),"",IF('LC - Paineis'!$I72="X","",'LC - Paineis'!E72))</f>
        <v/>
      </c>
      <c r="E52" s="122" t="str">
        <f>IF(ISBLANK('LC - Paineis'!F72),"",IF('LC - Paineis'!$I72="X","",'LC - Paineis'!F72))</f>
        <v/>
      </c>
      <c r="F52" s="122" t="str">
        <f>IF(ISBLANK('LC - Paineis'!G72),"",IF('LC - Paineis'!$I72="X","",'LC - Paineis'!G72))</f>
        <v/>
      </c>
      <c r="G52" s="122" t="str">
        <f>IF(ISBLANK('LC - Paineis'!H72),"",IF('LC - Paineis'!$I72="X","",'LC - Paineis'!H72))</f>
        <v/>
      </c>
      <c r="H52" s="122" t="str">
        <f>IF(ISBLANK('LC - Paineis'!H72),"",IF('LC - Paineis'!$I72="X","",'LC - Paineis'!H72))</f>
        <v/>
      </c>
      <c r="I52" s="122" t="str">
        <f>IF(ISBLANK('LC - Paineis'!I72),"",IF('LC - Paineis'!$I72="X","",'LC - Paineis'!I72))</f>
        <v/>
      </c>
    </row>
    <row r="53" spans="1:9" x14ac:dyDescent="0.2">
      <c r="A53" s="122" t="str">
        <f>IF(ISBLANK('LC - Paineis'!A73),"",IF('LC - Paineis'!$I73="X","",'LC - Paineis'!A73))</f>
        <v/>
      </c>
      <c r="B53" s="122" t="str">
        <f>IF(ISBLANK('LC - Paineis'!B73),"",IF('LC - Paineis'!$I73="X","",'LC - Paineis'!B73))</f>
        <v/>
      </c>
      <c r="C53" s="122" t="str">
        <f>IF(ISBLANK('LC - Paineis'!D73),"",IF('LC - Paineis'!$I73="X","",'LC - Paineis'!D73))</f>
        <v/>
      </c>
      <c r="D53" s="122" t="str">
        <f>IF(ISBLANK('LC - Paineis'!E73),"",IF('LC - Paineis'!$I73="X","",'LC - Paineis'!E73))</f>
        <v/>
      </c>
      <c r="E53" s="122" t="str">
        <f>IF(ISBLANK('LC - Paineis'!F73),"",IF('LC - Paineis'!$I73="X","",'LC - Paineis'!F73))</f>
        <v/>
      </c>
      <c r="F53" s="122" t="str">
        <f>IF(ISBLANK('LC - Paineis'!G73),"",IF('LC - Paineis'!$I73="X","",'LC - Paineis'!G73))</f>
        <v/>
      </c>
      <c r="G53" s="122" t="str">
        <f>IF(ISBLANK('LC - Paineis'!H73),"",IF('LC - Paineis'!$I73="X","",'LC - Paineis'!H73))</f>
        <v/>
      </c>
      <c r="H53" s="122" t="str">
        <f>IF(ISBLANK('LC - Paineis'!H73),"",IF('LC - Paineis'!$I73="X","",'LC - Paineis'!H73))</f>
        <v/>
      </c>
      <c r="I53" s="122" t="str">
        <f>IF(ISBLANK('LC - Paineis'!I73),"",IF('LC - Paineis'!$I73="X","",'LC - Paineis'!I73))</f>
        <v/>
      </c>
    </row>
    <row r="54" spans="1:9" x14ac:dyDescent="0.2">
      <c r="A54" s="122" t="str">
        <f>IF(ISBLANK('LC - Paineis'!A74),"",IF('LC - Paineis'!$I74="X","",'LC - Paineis'!A74))</f>
        <v/>
      </c>
      <c r="B54" s="122" t="str">
        <f>IF(ISBLANK('LC - Paineis'!B74),"",IF('LC - Paineis'!$I74="X","",'LC - Paineis'!B74))</f>
        <v/>
      </c>
      <c r="C54" s="122" t="str">
        <f>IF(ISBLANK('LC - Paineis'!D74),"",IF('LC - Paineis'!$I74="X","",'LC - Paineis'!D74))</f>
        <v/>
      </c>
      <c r="D54" s="122" t="str">
        <f>IF(ISBLANK('LC - Paineis'!E74),"",IF('LC - Paineis'!$I74="X","",'LC - Paineis'!E74))</f>
        <v/>
      </c>
      <c r="E54" s="122" t="str">
        <f>IF(ISBLANK('LC - Paineis'!F74),"",IF('LC - Paineis'!$I74="X","",'LC - Paineis'!F74))</f>
        <v/>
      </c>
      <c r="F54" s="122" t="str">
        <f>IF(ISBLANK('LC - Paineis'!G74),"",IF('LC - Paineis'!$I74="X","",'LC - Paineis'!G74))</f>
        <v/>
      </c>
      <c r="G54" s="122" t="str">
        <f>IF(ISBLANK('LC - Paineis'!H74),"",IF('LC - Paineis'!$I74="X","",'LC - Paineis'!H74))</f>
        <v/>
      </c>
      <c r="H54" s="122" t="str">
        <f>IF(ISBLANK('LC - Paineis'!H74),"",IF('LC - Paineis'!$I74="X","",'LC - Paineis'!H74))</f>
        <v/>
      </c>
      <c r="I54" s="122" t="str">
        <f>IF(ISBLANK('LC - Paineis'!I74),"",IF('LC - Paineis'!$I74="X","",'LC - Paineis'!I74))</f>
        <v/>
      </c>
    </row>
    <row r="55" spans="1:9" x14ac:dyDescent="0.2">
      <c r="A55" s="122" t="str">
        <f>IF(ISBLANK('LC - Paineis'!A75),"",IF('LC - Paineis'!$I75="X","",'LC - Paineis'!A75))</f>
        <v/>
      </c>
      <c r="B55" s="122" t="str">
        <f>IF(ISBLANK('LC - Paineis'!B75),"",IF('LC - Paineis'!$I75="X","",'LC - Paineis'!B75))</f>
        <v/>
      </c>
      <c r="C55" s="122" t="str">
        <f>IF(ISBLANK('LC - Paineis'!D75),"",IF('LC - Paineis'!$I75="X","",'LC - Paineis'!D75))</f>
        <v/>
      </c>
      <c r="D55" s="122" t="str">
        <f>IF(ISBLANK('LC - Paineis'!E75),"",IF('LC - Paineis'!$I75="X","",'LC - Paineis'!E75))</f>
        <v/>
      </c>
      <c r="E55" s="122" t="str">
        <f>IF(ISBLANK('LC - Paineis'!F75),"",IF('LC - Paineis'!$I75="X","",'LC - Paineis'!F75))</f>
        <v/>
      </c>
      <c r="F55" s="122" t="str">
        <f>IF(ISBLANK('LC - Paineis'!G75),"",IF('LC - Paineis'!$I75="X","",'LC - Paineis'!G75))</f>
        <v/>
      </c>
      <c r="G55" s="122" t="str">
        <f>IF(ISBLANK('LC - Paineis'!H75),"",IF('LC - Paineis'!$I75="X","",'LC - Paineis'!H75))</f>
        <v/>
      </c>
      <c r="H55" s="122" t="str">
        <f>IF(ISBLANK('LC - Paineis'!H75),"",IF('LC - Paineis'!$I75="X","",'LC - Paineis'!H75))</f>
        <v/>
      </c>
      <c r="I55" s="122" t="str">
        <f>IF(ISBLANK('LC - Paineis'!I75),"",IF('LC - Paineis'!$I75="X","",'LC - Paineis'!I75))</f>
        <v/>
      </c>
    </row>
    <row r="56" spans="1:9" x14ac:dyDescent="0.2">
      <c r="A56" s="122" t="str">
        <f>IF(ISBLANK('LC - Paineis'!A76),"",IF('LC - Paineis'!$I76="X","",'LC - Paineis'!A76))</f>
        <v>GLISY_CUIS_E_RIPAS_SUP_ME</v>
      </c>
      <c r="B56" s="122" t="str">
        <f>IF(ISBLANK('LC - Paineis'!B76),"",IF('LC - Paineis'!$I76="X","",'LC - Paineis'!B76))</f>
        <v xml:space="preserve">HDF 19 </v>
      </c>
      <c r="C56" s="122">
        <f>IF(ISBLANK('LC - Paineis'!D76),"",IF('LC - Paineis'!$I76="X","",'LC - Paineis'!D76))</f>
        <v>2</v>
      </c>
      <c r="D56" s="122">
        <f>IF(ISBLANK('LC - Paineis'!E76),"",IF('LC - Paineis'!$I76="X","",'LC - Paineis'!E76))</f>
        <v>400</v>
      </c>
      <c r="E56" s="122">
        <f>IF(ISBLANK('LC - Paineis'!F76),"",IF('LC - Paineis'!$I76="X","",'LC - Paineis'!F76))</f>
        <v>70</v>
      </c>
      <c r="F56" s="122">
        <f>IF(ISBLANK('LC - Paineis'!G76),"",IF('LC - Paineis'!$I76="X","",'LC - Paineis'!G76))</f>
        <v>19</v>
      </c>
      <c r="G56" s="122" t="str">
        <f>IF(ISBLANK('LC - Paineis'!H76),"",IF('LC - Paineis'!$I76="X","",'LC - Paineis'!H76))</f>
        <v>55</v>
      </c>
      <c r="H56" s="122" t="str">
        <f>IF(ISBLANK('LC - Paineis'!H76),"",IF('LC - Paineis'!$I76="X","",'LC - Paineis'!H76))</f>
        <v>55</v>
      </c>
      <c r="I56" s="122">
        <f>IF(ISBLANK('LC - Paineis'!I76),"",IF('LC - Paineis'!$I76="X","",'LC - Paineis'!I76))</f>
        <v>0</v>
      </c>
    </row>
    <row r="57" spans="1:9" x14ac:dyDescent="0.2">
      <c r="A57" s="122" t="str">
        <f>IF(ISBLANK('LC - Paineis'!A77),"",IF('LC - Paineis'!$I77="X","",'LC - Paineis'!A77))</f>
        <v/>
      </c>
      <c r="B57" s="122" t="str">
        <f>IF(ISBLANK('LC - Paineis'!B77),"",IF('LC - Paineis'!$I77="X","",'LC - Paineis'!B77))</f>
        <v/>
      </c>
      <c r="C57" s="122" t="str">
        <f>IF(ISBLANK('LC - Paineis'!D77),"",IF('LC - Paineis'!$I77="X","",'LC - Paineis'!D77))</f>
        <v/>
      </c>
      <c r="D57" s="122" t="str">
        <f>IF(ISBLANK('LC - Paineis'!E77),"",IF('LC - Paineis'!$I77="X","",'LC - Paineis'!E77))</f>
        <v/>
      </c>
      <c r="E57" s="122" t="str">
        <f>IF(ISBLANK('LC - Paineis'!F77),"",IF('LC - Paineis'!$I77="X","",'LC - Paineis'!F77))</f>
        <v/>
      </c>
      <c r="F57" s="122" t="str">
        <f>IF(ISBLANK('LC - Paineis'!G77),"",IF('LC - Paineis'!$I77="X","",'LC - Paineis'!G77))</f>
        <v/>
      </c>
      <c r="G57" s="122" t="str">
        <f>IF(ISBLANK('LC - Paineis'!H77),"",IF('LC - Paineis'!$I77="X","",'LC - Paineis'!H77))</f>
        <v/>
      </c>
      <c r="H57" s="122" t="str">
        <f>IF(ISBLANK('LC - Paineis'!H77),"",IF('LC - Paineis'!$I77="X","",'LC - Paineis'!H77))</f>
        <v/>
      </c>
      <c r="I57" s="122" t="str">
        <f>IF(ISBLANK('LC - Paineis'!I77),"",IF('LC - Paineis'!$I77="X","",'LC - Paineis'!I77))</f>
        <v/>
      </c>
    </row>
    <row r="58" spans="1:9" x14ac:dyDescent="0.2">
      <c r="A58" s="122" t="str">
        <f>IF(ISBLANK('LC - Paineis'!A78),"",IF('LC - Paineis'!$I78="X","",'LC - Paineis'!A78))</f>
        <v>GLISY_CUIS_F_REM_CIMA_M</v>
      </c>
      <c r="B58" s="122" t="str">
        <f>IF(ISBLANK('LC - Paineis'!B78),"",IF('LC - Paineis'!$I78="X","",'LC - Paineis'!B78))</f>
        <v xml:space="preserve">HDF 19 </v>
      </c>
      <c r="C58" s="122">
        <f>IF(ISBLANK('LC - Paineis'!D78),"",IF('LC - Paineis'!$I78="X","",'LC - Paineis'!D78))</f>
        <v>1</v>
      </c>
      <c r="D58" s="122">
        <f>IF(ISBLANK('LC - Paineis'!E78),"",IF('LC - Paineis'!$I78="X","",'LC - Paineis'!E78))</f>
        <v>600</v>
      </c>
      <c r="E58" s="122">
        <f>IF(ISBLANK('LC - Paineis'!F78),"",IF('LC - Paineis'!$I78="X","",'LC - Paineis'!F78))</f>
        <v>90</v>
      </c>
      <c r="F58" s="122">
        <f>IF(ISBLANK('LC - Paineis'!G78),"",IF('LC - Paineis'!$I78="X","",'LC - Paineis'!G78))</f>
        <v>19</v>
      </c>
      <c r="G58" s="122" t="str">
        <f>IF(ISBLANK('LC - Paineis'!H78),"",IF('LC - Paineis'!$I78="X","",'LC - Paineis'!H78))</f>
        <v>57</v>
      </c>
      <c r="H58" s="122" t="str">
        <f>IF(ISBLANK('LC - Paineis'!H78),"",IF('LC - Paineis'!$I78="X","",'LC - Paineis'!H78))</f>
        <v>57</v>
      </c>
      <c r="I58" s="122">
        <f>IF(ISBLANK('LC - Paineis'!I78),"",IF('LC - Paineis'!$I78="X","",'LC - Paineis'!I78))</f>
        <v>0</v>
      </c>
    </row>
    <row r="59" spans="1:9" x14ac:dyDescent="0.2">
      <c r="A59" s="122" t="str">
        <f>IF(ISBLANK('LC - Paineis'!A79),"",IF('LC - Paineis'!$I79="X","",'LC - Paineis'!A79))</f>
        <v>GLISY_CUIS_F_RIPAS_SUP_ME</v>
      </c>
      <c r="B59" s="122" t="str">
        <f>IF(ISBLANK('LC - Paineis'!B79),"",IF('LC - Paineis'!$I79="X","",'LC - Paineis'!B79))</f>
        <v xml:space="preserve">HDF 19 </v>
      </c>
      <c r="C59" s="122">
        <f>IF(ISBLANK('LC - Paineis'!D79),"",IF('LC - Paineis'!$I79="X","",'LC - Paineis'!D79))</f>
        <v>2</v>
      </c>
      <c r="D59" s="122">
        <f>IF(ISBLANK('LC - Paineis'!E79),"",IF('LC - Paineis'!$I79="X","",'LC - Paineis'!E79))</f>
        <v>400</v>
      </c>
      <c r="E59" s="122">
        <f>IF(ISBLANK('LC - Paineis'!F79),"",IF('LC - Paineis'!$I79="X","",'LC - Paineis'!F79))</f>
        <v>70</v>
      </c>
      <c r="F59" s="122">
        <f>IF(ISBLANK('LC - Paineis'!G79),"",IF('LC - Paineis'!$I79="X","",'LC - Paineis'!G79))</f>
        <v>19</v>
      </c>
      <c r="G59" s="122" t="str">
        <f>IF(ISBLANK('LC - Paineis'!H79),"",IF('LC - Paineis'!$I79="X","",'LC - Paineis'!H79))</f>
        <v>58</v>
      </c>
      <c r="H59" s="122" t="str">
        <f>IF(ISBLANK('LC - Paineis'!H79),"",IF('LC - Paineis'!$I79="X","",'LC - Paineis'!H79))</f>
        <v>58</v>
      </c>
      <c r="I59" s="122">
        <f>IF(ISBLANK('LC - Paineis'!I79),"",IF('LC - Paineis'!$I79="X","",'LC - Paineis'!I79))</f>
        <v>0</v>
      </c>
    </row>
    <row r="60" spans="1:9" x14ac:dyDescent="0.2">
      <c r="A60" s="122" t="str">
        <f>IF(ISBLANK('LC - Paineis'!A80),"",IF('LC - Paineis'!$I80="X","",'LC - Paineis'!A80))</f>
        <v>GLISY_CUIS_G_ENCH</v>
      </c>
      <c r="B60" s="122" t="str">
        <f>IF(ISBLANK('LC - Paineis'!B80),"",IF('LC - Paineis'!$I80="X","",'LC - Paineis'!B80))</f>
        <v xml:space="preserve">HDF 19 </v>
      </c>
      <c r="C60" s="122">
        <f>IF(ISBLANK('LC - Paineis'!D80),"",IF('LC - Paineis'!$I80="X","",'LC - Paineis'!D80))</f>
        <v>1</v>
      </c>
      <c r="D60" s="122">
        <f>IF(ISBLANK('LC - Paineis'!E80),"",IF('LC - Paineis'!$I80="X","",'LC - Paineis'!E80))</f>
        <v>1000</v>
      </c>
      <c r="E60" s="122">
        <f>IF(ISBLANK('LC - Paineis'!F80),"",IF('LC - Paineis'!$I80="X","",'LC - Paineis'!F80))</f>
        <v>70</v>
      </c>
      <c r="F60" s="122">
        <f>IF(ISBLANK('LC - Paineis'!G80),"",IF('LC - Paineis'!$I80="X","",'LC - Paineis'!G80))</f>
        <v>19</v>
      </c>
      <c r="G60" s="122" t="str">
        <f>IF(ISBLANK('LC - Paineis'!H80),"",IF('LC - Paineis'!$I80="X","",'LC - Paineis'!H80))</f>
        <v>59</v>
      </c>
      <c r="H60" s="122" t="str">
        <f>IF(ISBLANK('LC - Paineis'!H80),"",IF('LC - Paineis'!$I80="X","",'LC - Paineis'!H80))</f>
        <v>59</v>
      </c>
      <c r="I60" s="122">
        <f>IF(ISBLANK('LC - Paineis'!I80),"",IF('LC - Paineis'!$I80="X","",'LC - Paineis'!I80))</f>
        <v>0</v>
      </c>
    </row>
    <row r="61" spans="1:9" x14ac:dyDescent="0.2">
      <c r="A61" s="122" t="str">
        <f>IF(ISBLANK('LC - Paineis'!A81),"",IF('LC - Paineis'!$I81="X","",'LC - Paineis'!A81))</f>
        <v/>
      </c>
      <c r="B61" s="122" t="str">
        <f>IF(ISBLANK('LC - Paineis'!B81),"",IF('LC - Paineis'!$I81="X","",'LC - Paineis'!B81))</f>
        <v/>
      </c>
      <c r="C61" s="122" t="str">
        <f>IF(ISBLANK('LC - Paineis'!D81),"",IF('LC - Paineis'!$I81="X","",'LC - Paineis'!D81))</f>
        <v/>
      </c>
      <c r="D61" s="122" t="str">
        <f>IF(ISBLANK('LC - Paineis'!E81),"",IF('LC - Paineis'!$I81="X","",'LC - Paineis'!E81))</f>
        <v/>
      </c>
      <c r="E61" s="122" t="str">
        <f>IF(ISBLANK('LC - Paineis'!F81),"",IF('LC - Paineis'!$I81="X","",'LC - Paineis'!F81))</f>
        <v/>
      </c>
      <c r="F61" s="122" t="str">
        <f>IF(ISBLANK('LC - Paineis'!G81),"",IF('LC - Paineis'!$I81="X","",'LC - Paineis'!G81))</f>
        <v/>
      </c>
      <c r="G61" s="122" t="str">
        <f>IF(ISBLANK('LC - Paineis'!H81),"",IF('LC - Paineis'!$I81="X","",'LC - Paineis'!H81))</f>
        <v/>
      </c>
      <c r="H61" s="122" t="str">
        <f>IF(ISBLANK('LC - Paineis'!H81),"",IF('LC - Paineis'!$I81="X","",'LC - Paineis'!H81))</f>
        <v/>
      </c>
      <c r="I61" s="122" t="str">
        <f>IF(ISBLANK('LC - Paineis'!I81),"",IF('LC - Paineis'!$I81="X","",'LC - Paineis'!I81))</f>
        <v/>
      </c>
    </row>
    <row r="62" spans="1:9" x14ac:dyDescent="0.2">
      <c r="A62" s="122" t="str">
        <f>IF(ISBLANK('LC - Paineis'!A82),"",IF('LC - Paineis'!$I82="X","",'LC - Paineis'!A82))</f>
        <v/>
      </c>
      <c r="B62" s="122" t="str">
        <f>IF(ISBLANK('LC - Paineis'!B82),"",IF('LC - Paineis'!$I82="X","",'LC - Paineis'!B82))</f>
        <v/>
      </c>
      <c r="C62" s="122" t="str">
        <f>IF(ISBLANK('LC - Paineis'!D82),"",IF('LC - Paineis'!$I82="X","",'LC - Paineis'!D82))</f>
        <v/>
      </c>
      <c r="D62" s="122" t="str">
        <f>IF(ISBLANK('LC - Paineis'!E82),"",IF('LC - Paineis'!$I82="X","",'LC - Paineis'!E82))</f>
        <v/>
      </c>
      <c r="E62" s="122" t="str">
        <f>IF(ISBLANK('LC - Paineis'!F82),"",IF('LC - Paineis'!$I82="X","",'LC - Paineis'!F82))</f>
        <v/>
      </c>
      <c r="F62" s="122" t="str">
        <f>IF(ISBLANK('LC - Paineis'!G82),"",IF('LC - Paineis'!$I82="X","",'LC - Paineis'!G82))</f>
        <v/>
      </c>
      <c r="G62" s="122" t="str">
        <f>IF(ISBLANK('LC - Paineis'!H82),"",IF('LC - Paineis'!$I82="X","",'LC - Paineis'!H82))</f>
        <v/>
      </c>
      <c r="H62" s="122" t="str">
        <f>IF(ISBLANK('LC - Paineis'!H82),"",IF('LC - Paineis'!$I82="X","",'LC - Paineis'!H82))</f>
        <v/>
      </c>
      <c r="I62" s="122" t="str">
        <f>IF(ISBLANK('LC - Paineis'!I82),"",IF('LC - Paineis'!$I82="X","",'LC - Paineis'!I82))</f>
        <v/>
      </c>
    </row>
    <row r="63" spans="1:9" x14ac:dyDescent="0.2">
      <c r="A63" s="122" t="str">
        <f>IF(ISBLANK('LC - Paineis'!A83),"",IF('LC - Paineis'!$I83="X","",'LC - Paineis'!A83))</f>
        <v>GLISY_CUIS_G_REM_CIMA_M</v>
      </c>
      <c r="B63" s="122" t="str">
        <f>IF(ISBLANK('LC - Paineis'!B83),"",IF('LC - Paineis'!$I83="X","",'LC - Paineis'!B83))</f>
        <v xml:space="preserve">HDF 19 </v>
      </c>
      <c r="C63" s="122">
        <f>IF(ISBLANK('LC - Paineis'!D83),"",IF('LC - Paineis'!$I83="X","",'LC - Paineis'!D83))</f>
        <v>1</v>
      </c>
      <c r="D63" s="122">
        <f>IF(ISBLANK('LC - Paineis'!E83),"",IF('LC - Paineis'!$I83="X","",'LC - Paineis'!E83))</f>
        <v>1500</v>
      </c>
      <c r="E63" s="122">
        <f>IF(ISBLANK('LC - Paineis'!F83),"",IF('LC - Paineis'!$I83="X","",'LC - Paineis'!F83))</f>
        <v>90</v>
      </c>
      <c r="F63" s="122">
        <f>IF(ISBLANK('LC - Paineis'!G83),"",IF('LC - Paineis'!$I83="X","",'LC - Paineis'!G83))</f>
        <v>19</v>
      </c>
      <c r="G63" s="122" t="str">
        <f>IF(ISBLANK('LC - Paineis'!H83),"",IF('LC - Paineis'!$I83="X","",'LC - Paineis'!H83))</f>
        <v>62</v>
      </c>
      <c r="H63" s="122" t="str">
        <f>IF(ISBLANK('LC - Paineis'!H83),"",IF('LC - Paineis'!$I83="X","",'LC - Paineis'!H83))</f>
        <v>62</v>
      </c>
      <c r="I63" s="122">
        <f>IF(ISBLANK('LC - Paineis'!I83),"",IF('LC - Paineis'!$I83="X","",'LC - Paineis'!I83))</f>
        <v>0</v>
      </c>
    </row>
    <row r="64" spans="1:9" x14ac:dyDescent="0.2">
      <c r="A64" s="122" t="str">
        <f>IF(ISBLANK('LC - Paineis'!A84),"",IF('LC - Paineis'!$I84="X","",'LC - Paineis'!A84))</f>
        <v/>
      </c>
      <c r="B64" s="122" t="str">
        <f>IF(ISBLANK('LC - Paineis'!B84),"",IF('LC - Paineis'!$I84="X","",'LC - Paineis'!B84))</f>
        <v/>
      </c>
      <c r="C64" s="122" t="str">
        <f>IF(ISBLANK('LC - Paineis'!D84),"",IF('LC - Paineis'!$I84="X","",'LC - Paineis'!D84))</f>
        <v/>
      </c>
      <c r="D64" s="122" t="str">
        <f>IF(ISBLANK('LC - Paineis'!E84),"",IF('LC - Paineis'!$I84="X","",'LC - Paineis'!E84))</f>
        <v/>
      </c>
      <c r="E64" s="122" t="str">
        <f>IF(ISBLANK('LC - Paineis'!F84),"",IF('LC - Paineis'!$I84="X","",'LC - Paineis'!F84))</f>
        <v/>
      </c>
      <c r="F64" s="122" t="str">
        <f>IF(ISBLANK('LC - Paineis'!G84),"",IF('LC - Paineis'!$I84="X","",'LC - Paineis'!G84))</f>
        <v/>
      </c>
      <c r="G64" s="122" t="str">
        <f>IF(ISBLANK('LC - Paineis'!H84),"",IF('LC - Paineis'!$I84="X","",'LC - Paineis'!H84))</f>
        <v/>
      </c>
      <c r="H64" s="122" t="str">
        <f>IF(ISBLANK('LC - Paineis'!H84),"",IF('LC - Paineis'!$I84="X","",'LC - Paineis'!H84))</f>
        <v/>
      </c>
      <c r="I64" s="122" t="str">
        <f>IF(ISBLANK('LC - Paineis'!I84),"",IF('LC - Paineis'!$I84="X","",'LC - Paineis'!I84))</f>
        <v/>
      </c>
    </row>
    <row r="65" spans="1:9" x14ac:dyDescent="0.2">
      <c r="A65" s="122" t="str">
        <f>IF(ISBLANK('LC - Paineis'!A85),"",IF('LC - Paineis'!$I85="X","",'LC - Paineis'!A85))</f>
        <v>GLISY_CUIS_G_RIPAS_SUP_ME</v>
      </c>
      <c r="B65" s="122" t="str">
        <f>IF(ISBLANK('LC - Paineis'!B85),"",IF('LC - Paineis'!$I85="X","",'LC - Paineis'!B85))</f>
        <v xml:space="preserve">HDF 19 </v>
      </c>
      <c r="C65" s="122">
        <f>IF(ISBLANK('LC - Paineis'!D85),"",IF('LC - Paineis'!$I85="X","",'LC - Paineis'!D85))</f>
        <v>2</v>
      </c>
      <c r="D65" s="122">
        <f>IF(ISBLANK('LC - Paineis'!E85),"",IF('LC - Paineis'!$I85="X","",'LC - Paineis'!E85))</f>
        <v>1500</v>
      </c>
      <c r="E65" s="122">
        <f>IF(ISBLANK('LC - Paineis'!F85),"",IF('LC - Paineis'!$I85="X","",'LC - Paineis'!F85))</f>
        <v>90</v>
      </c>
      <c r="F65" s="122">
        <f>IF(ISBLANK('LC - Paineis'!G85),"",IF('LC - Paineis'!$I85="X","",'LC - Paineis'!G85))</f>
        <v>19</v>
      </c>
      <c r="G65" s="122" t="str">
        <f>IF(ISBLANK('LC - Paineis'!H85),"",IF('LC - Paineis'!$I85="X","",'LC - Paineis'!H85))</f>
        <v>64</v>
      </c>
      <c r="H65" s="122" t="str">
        <f>IF(ISBLANK('LC - Paineis'!H85),"",IF('LC - Paineis'!$I85="X","",'LC - Paineis'!H85))</f>
        <v>64</v>
      </c>
      <c r="I65" s="122">
        <f>IF(ISBLANK('LC - Paineis'!I85),"",IF('LC - Paineis'!$I85="X","",'LC - Paineis'!I85))</f>
        <v>0</v>
      </c>
    </row>
    <row r="66" spans="1:9" x14ac:dyDescent="0.2">
      <c r="A66" s="122" t="str">
        <f>IF(ISBLANK('LC - Paineis'!A86),"",IF('LC - Paineis'!$I86="X","",'LC - Paineis'!A86))</f>
        <v>GLISY_CUIS_H_ENCH</v>
      </c>
      <c r="B66" s="122" t="str">
        <f>IF(ISBLANK('LC - Paineis'!B86),"",IF('LC - Paineis'!$I86="X","",'LC - Paineis'!B86))</f>
        <v xml:space="preserve">HDF 19 </v>
      </c>
      <c r="C66" s="122">
        <f>IF(ISBLANK('LC - Paineis'!D86),"",IF('LC - Paineis'!$I86="X","",'LC - Paineis'!D86))</f>
        <v>1</v>
      </c>
      <c r="D66" s="122">
        <f>IF(ISBLANK('LC - Paineis'!E86),"",IF('LC - Paineis'!$I86="X","",'LC - Paineis'!E86))</f>
        <v>500</v>
      </c>
      <c r="E66" s="122">
        <f>IF(ISBLANK('LC - Paineis'!F86),"",IF('LC - Paineis'!$I86="X","",'LC - Paineis'!F86))</f>
        <v>70</v>
      </c>
      <c r="F66" s="122">
        <f>IF(ISBLANK('LC - Paineis'!G86),"",IF('LC - Paineis'!$I86="X","",'LC - Paineis'!G86))</f>
        <v>19</v>
      </c>
      <c r="G66" s="122" t="str">
        <f>IF(ISBLANK('LC - Paineis'!H86),"",IF('LC - Paineis'!$I86="X","",'LC - Paineis'!H86))</f>
        <v>65</v>
      </c>
      <c r="H66" s="122" t="str">
        <f>IF(ISBLANK('LC - Paineis'!H86),"",IF('LC - Paineis'!$I86="X","",'LC - Paineis'!H86))</f>
        <v>65</v>
      </c>
      <c r="I66" s="122">
        <f>IF(ISBLANK('LC - Paineis'!I86),"",IF('LC - Paineis'!$I86="X","",'LC - Paineis'!I86))</f>
        <v>0</v>
      </c>
    </row>
    <row r="67" spans="1:9" x14ac:dyDescent="0.2">
      <c r="A67" s="122" t="str">
        <f>IF(ISBLANK('LC - Paineis'!A87),"",IF('LC - Paineis'!$I87="X","",'LC - Paineis'!A87))</f>
        <v/>
      </c>
      <c r="B67" s="122" t="str">
        <f>IF(ISBLANK('LC - Paineis'!B87),"",IF('LC - Paineis'!$I87="X","",'LC - Paineis'!B87))</f>
        <v/>
      </c>
      <c r="C67" s="122" t="str">
        <f>IF(ISBLANK('LC - Paineis'!D87),"",IF('LC - Paineis'!$I87="X","",'LC - Paineis'!D87))</f>
        <v/>
      </c>
      <c r="D67" s="122" t="str">
        <f>IF(ISBLANK('LC - Paineis'!E87),"",IF('LC - Paineis'!$I87="X","",'LC - Paineis'!E87))</f>
        <v/>
      </c>
      <c r="E67" s="122" t="str">
        <f>IF(ISBLANK('LC - Paineis'!F87),"",IF('LC - Paineis'!$I87="X","",'LC - Paineis'!F87))</f>
        <v/>
      </c>
      <c r="F67" s="122" t="str">
        <f>IF(ISBLANK('LC - Paineis'!G87),"",IF('LC - Paineis'!$I87="X","",'LC - Paineis'!G87))</f>
        <v/>
      </c>
      <c r="G67" s="122" t="str">
        <f>IF(ISBLANK('LC - Paineis'!H87),"",IF('LC - Paineis'!$I87="X","",'LC - Paineis'!H87))</f>
        <v/>
      </c>
      <c r="H67" s="122" t="str">
        <f>IF(ISBLANK('LC - Paineis'!H87),"",IF('LC - Paineis'!$I87="X","",'LC - Paineis'!H87))</f>
        <v/>
      </c>
      <c r="I67" s="122" t="str">
        <f>IF(ISBLANK('LC - Paineis'!I87),"",IF('LC - Paineis'!$I87="X","",'LC - Paineis'!I87))</f>
        <v/>
      </c>
    </row>
    <row r="68" spans="1:9" x14ac:dyDescent="0.2">
      <c r="A68" s="122" t="str">
        <f>IF(ISBLANK('LC - Paineis'!A88),"",IF('LC - Paineis'!$I88="X","",'LC - Paineis'!A88))</f>
        <v/>
      </c>
      <c r="B68" s="122" t="str">
        <f>IF(ISBLANK('LC - Paineis'!B88),"",IF('LC - Paineis'!$I88="X","",'LC - Paineis'!B88))</f>
        <v/>
      </c>
      <c r="C68" s="122" t="str">
        <f>IF(ISBLANK('LC - Paineis'!D88),"",IF('LC - Paineis'!$I88="X","",'LC - Paineis'!D88))</f>
        <v/>
      </c>
      <c r="D68" s="122" t="str">
        <f>IF(ISBLANK('LC - Paineis'!E88),"",IF('LC - Paineis'!$I88="X","",'LC - Paineis'!E88))</f>
        <v/>
      </c>
      <c r="E68" s="122" t="str">
        <f>IF(ISBLANK('LC - Paineis'!F88),"",IF('LC - Paineis'!$I88="X","",'LC - Paineis'!F88))</f>
        <v/>
      </c>
      <c r="F68" s="122" t="str">
        <f>IF(ISBLANK('LC - Paineis'!G88),"",IF('LC - Paineis'!$I88="X","",'LC - Paineis'!G88))</f>
        <v/>
      </c>
      <c r="G68" s="122" t="str">
        <f>IF(ISBLANK('LC - Paineis'!H88),"",IF('LC - Paineis'!$I88="X","",'LC - Paineis'!H88))</f>
        <v/>
      </c>
      <c r="H68" s="122" t="str">
        <f>IF(ISBLANK('LC - Paineis'!H88),"",IF('LC - Paineis'!$I88="X","",'LC - Paineis'!H88))</f>
        <v/>
      </c>
      <c r="I68" s="122" t="str">
        <f>IF(ISBLANK('LC - Paineis'!I88),"",IF('LC - Paineis'!$I88="X","",'LC - Paineis'!I88))</f>
        <v/>
      </c>
    </row>
    <row r="69" spans="1:9" x14ac:dyDescent="0.2">
      <c r="A69" s="122" t="str">
        <f>IF(ISBLANK('LC - Paineis'!A89),"",IF('LC - Paineis'!$I89="X","",'LC - Paineis'!A89))</f>
        <v/>
      </c>
      <c r="B69" s="122" t="str">
        <f>IF(ISBLANK('LC - Paineis'!B89),"",IF('LC - Paineis'!$I89="X","",'LC - Paineis'!B89))</f>
        <v/>
      </c>
      <c r="C69" s="122" t="str">
        <f>IF(ISBLANK('LC - Paineis'!D89),"",IF('LC - Paineis'!$I89="X","",'LC - Paineis'!D89))</f>
        <v/>
      </c>
      <c r="D69" s="122" t="str">
        <f>IF(ISBLANK('LC - Paineis'!E89),"",IF('LC - Paineis'!$I89="X","",'LC - Paineis'!E89))</f>
        <v/>
      </c>
      <c r="E69" s="122" t="str">
        <f>IF(ISBLANK('LC - Paineis'!F89),"",IF('LC - Paineis'!$I89="X","",'LC - Paineis'!F89))</f>
        <v/>
      </c>
      <c r="F69" s="122" t="str">
        <f>IF(ISBLANK('LC - Paineis'!G89),"",IF('LC - Paineis'!$I89="X","",'LC - Paineis'!G89))</f>
        <v/>
      </c>
      <c r="G69" s="122" t="str">
        <f>IF(ISBLANK('LC - Paineis'!H89),"",IF('LC - Paineis'!$I89="X","",'LC - Paineis'!H89))</f>
        <v/>
      </c>
      <c r="H69" s="122" t="str">
        <f>IF(ISBLANK('LC - Paineis'!H89),"",IF('LC - Paineis'!$I89="X","",'LC - Paineis'!H89))</f>
        <v/>
      </c>
      <c r="I69" s="122" t="str">
        <f>IF(ISBLANK('LC - Paineis'!I89),"",IF('LC - Paineis'!$I89="X","",'LC - Paineis'!I89))</f>
        <v/>
      </c>
    </row>
    <row r="70" spans="1:9" x14ac:dyDescent="0.2">
      <c r="A70" s="122" t="str">
        <f>IF(ISBLANK('LC - Paineis'!A90),"",IF('LC - Paineis'!$I90="X","",'LC - Paineis'!A90))</f>
        <v/>
      </c>
      <c r="B70" s="122" t="str">
        <f>IF(ISBLANK('LC - Paineis'!B90),"",IF('LC - Paineis'!$I90="X","",'LC - Paineis'!B90))</f>
        <v/>
      </c>
      <c r="C70" s="122" t="str">
        <f>IF(ISBLANK('LC - Paineis'!D90),"",IF('LC - Paineis'!$I90="X","",'LC - Paineis'!D90))</f>
        <v/>
      </c>
      <c r="D70" s="122" t="str">
        <f>IF(ISBLANK('LC - Paineis'!E90),"",IF('LC - Paineis'!$I90="X","",'LC - Paineis'!E90))</f>
        <v/>
      </c>
      <c r="E70" s="122" t="str">
        <f>IF(ISBLANK('LC - Paineis'!F90),"",IF('LC - Paineis'!$I90="X","",'LC - Paineis'!F90))</f>
        <v/>
      </c>
      <c r="F70" s="122" t="str">
        <f>IF(ISBLANK('LC - Paineis'!G90),"",IF('LC - Paineis'!$I90="X","",'LC - Paineis'!G90))</f>
        <v/>
      </c>
      <c r="G70" s="122" t="str">
        <f>IF(ISBLANK('LC - Paineis'!H90),"",IF('LC - Paineis'!$I90="X","",'LC - Paineis'!H90))</f>
        <v/>
      </c>
      <c r="H70" s="122" t="str">
        <f>IF(ISBLANK('LC - Paineis'!H90),"",IF('LC - Paineis'!$I90="X","",'LC - Paineis'!H90))</f>
        <v/>
      </c>
      <c r="I70" s="122" t="str">
        <f>IF(ISBLANK('LC - Paineis'!I90),"",IF('LC - Paineis'!$I90="X","",'LC - Paineis'!I90))</f>
        <v/>
      </c>
    </row>
    <row r="71" spans="1:9" x14ac:dyDescent="0.2">
      <c r="A71" s="122" t="str">
        <f>IF(ISBLANK('LC - Paineis'!A91),"",IF('LC - Paineis'!$I91="X","",'LC - Paineis'!A91))</f>
        <v/>
      </c>
      <c r="B71" s="122" t="str">
        <f>IF(ISBLANK('LC - Paineis'!B91),"",IF('LC - Paineis'!$I91="X","",'LC - Paineis'!B91))</f>
        <v/>
      </c>
      <c r="C71" s="122" t="str">
        <f>IF(ISBLANK('LC - Paineis'!D91),"",IF('LC - Paineis'!$I91="X","",'LC - Paineis'!D91))</f>
        <v/>
      </c>
      <c r="D71" s="122" t="str">
        <f>IF(ISBLANK('LC - Paineis'!E91),"",IF('LC - Paineis'!$I91="X","",'LC - Paineis'!E91))</f>
        <v/>
      </c>
      <c r="E71" s="122" t="str">
        <f>IF(ISBLANK('LC - Paineis'!F91),"",IF('LC - Paineis'!$I91="X","",'LC - Paineis'!F91))</f>
        <v/>
      </c>
      <c r="F71" s="122" t="str">
        <f>IF(ISBLANK('LC - Paineis'!G91),"",IF('LC - Paineis'!$I91="X","",'LC - Paineis'!G91))</f>
        <v/>
      </c>
      <c r="G71" s="122" t="str">
        <f>IF(ISBLANK('LC - Paineis'!H91),"",IF('LC - Paineis'!$I91="X","",'LC - Paineis'!H91))</f>
        <v/>
      </c>
      <c r="H71" s="122" t="str">
        <f>IF(ISBLANK('LC - Paineis'!H91),"",IF('LC - Paineis'!$I91="X","",'LC - Paineis'!H91))</f>
        <v/>
      </c>
      <c r="I71" s="122" t="str">
        <f>IF(ISBLANK('LC - Paineis'!I91),"",IF('LC - Paineis'!$I91="X","",'LC - Paineis'!I91))</f>
        <v/>
      </c>
    </row>
    <row r="72" spans="1:9" x14ac:dyDescent="0.2">
      <c r="A72" s="122" t="str">
        <f>IF(ISBLANK('LC - Paineis'!A92),"",IF('LC - Paineis'!$I92="X","",'LC - Paineis'!A92))</f>
        <v/>
      </c>
      <c r="B72" s="122" t="str">
        <f>IF(ISBLANK('LC - Paineis'!B92),"",IF('LC - Paineis'!$I92="X","",'LC - Paineis'!B92))</f>
        <v/>
      </c>
      <c r="C72" s="122" t="str">
        <f>IF(ISBLANK('LC - Paineis'!D92),"",IF('LC - Paineis'!$I92="X","",'LC - Paineis'!D92))</f>
        <v/>
      </c>
      <c r="D72" s="122" t="str">
        <f>IF(ISBLANK('LC - Paineis'!E92),"",IF('LC - Paineis'!$I92="X","",'LC - Paineis'!E92))</f>
        <v/>
      </c>
      <c r="E72" s="122" t="str">
        <f>IF(ISBLANK('LC - Paineis'!F92),"",IF('LC - Paineis'!$I92="X","",'LC - Paineis'!F92))</f>
        <v/>
      </c>
      <c r="F72" s="122" t="str">
        <f>IF(ISBLANK('LC - Paineis'!G92),"",IF('LC - Paineis'!$I92="X","",'LC - Paineis'!G92))</f>
        <v/>
      </c>
      <c r="G72" s="122" t="str">
        <f>IF(ISBLANK('LC - Paineis'!H92),"",IF('LC - Paineis'!$I92="X","",'LC - Paineis'!H92))</f>
        <v/>
      </c>
      <c r="H72" s="122" t="str">
        <f>IF(ISBLANK('LC - Paineis'!H92),"",IF('LC - Paineis'!$I92="X","",'LC - Paineis'!H92))</f>
        <v/>
      </c>
      <c r="I72" s="122" t="str">
        <f>IF(ISBLANK('LC - Paineis'!I92),"",IF('LC - Paineis'!$I92="X","",'LC - Paineis'!I92))</f>
        <v/>
      </c>
    </row>
    <row r="73" spans="1:9" x14ac:dyDescent="0.2">
      <c r="A73" s="122" t="str">
        <f>IF(ISBLANK('LC - Paineis'!A93),"",IF('LC - Paineis'!$I93="X","",'LC - Paineis'!A93))</f>
        <v>GLISY_CUIS_J_PRATELEIRA2(16+16)_RIPA_DIR</v>
      </c>
      <c r="B73" s="122" t="str">
        <f>IF(ISBLANK('LC - Paineis'!B93),"",IF('LC - Paineis'!$I93="X","",'LC - Paineis'!B93))</f>
        <v xml:space="preserve">HDF 19 </v>
      </c>
      <c r="C73" s="122">
        <f>IF(ISBLANK('LC - Paineis'!D93),"",IF('LC - Paineis'!$I93="X","",'LC - Paineis'!D93))</f>
        <v>1</v>
      </c>
      <c r="D73" s="122">
        <f>IF(ISBLANK('LC - Paineis'!E93),"",IF('LC - Paineis'!$I93="X","",'LC - Paineis'!E93))</f>
        <v>368</v>
      </c>
      <c r="E73" s="122">
        <f>IF(ISBLANK('LC - Paineis'!F93),"",IF('LC - Paineis'!$I93="X","",'LC - Paineis'!F93))</f>
        <v>19</v>
      </c>
      <c r="F73" s="122">
        <f>IF(ISBLANK('LC - Paineis'!G93),"",IF('LC - Paineis'!$I93="X","",'LC - Paineis'!G93))</f>
        <v>19</v>
      </c>
      <c r="G73" s="122" t="str">
        <f>IF(ISBLANK('LC - Paineis'!H93),"",IF('LC - Paineis'!$I93="X","",'LC - Paineis'!H93))</f>
        <v>72</v>
      </c>
      <c r="H73" s="122" t="str">
        <f>IF(ISBLANK('LC - Paineis'!H93),"",IF('LC - Paineis'!$I93="X","",'LC - Paineis'!H93))</f>
        <v>72</v>
      </c>
      <c r="I73" s="122">
        <f>IF(ISBLANK('LC - Paineis'!I93),"",IF('LC - Paineis'!$I93="X","",'LC - Paineis'!I93))</f>
        <v>0</v>
      </c>
    </row>
    <row r="74" spans="1:9" x14ac:dyDescent="0.2">
      <c r="A74" s="122" t="str">
        <f>IF(ISBLANK('LC - Paineis'!A94),"",IF('LC - Paineis'!$I94="X","",'LC - Paineis'!A94))</f>
        <v>GLISY_CUIS_J_PRATELEIRA2(16+16)_RIPA_TRAS</v>
      </c>
      <c r="B74" s="122" t="str">
        <f>IF(ISBLANK('LC - Paineis'!B94),"",IF('LC - Paineis'!$I94="X","",'LC - Paineis'!B94))</f>
        <v xml:space="preserve">HDF 19 </v>
      </c>
      <c r="C74" s="122">
        <f>IF(ISBLANK('LC - Paineis'!D94),"",IF('LC - Paineis'!$I94="X","",'LC - Paineis'!D94))</f>
        <v>1</v>
      </c>
      <c r="D74" s="122">
        <f>IF(ISBLANK('LC - Paineis'!E94),"",IF('LC - Paineis'!$I94="X","",'LC - Paineis'!E94))</f>
        <v>310</v>
      </c>
      <c r="E74" s="122">
        <f>IF(ISBLANK('LC - Paineis'!F94),"",IF('LC - Paineis'!$I94="X","",'LC - Paineis'!F94))</f>
        <v>19</v>
      </c>
      <c r="F74" s="122">
        <f>IF(ISBLANK('LC - Paineis'!G94),"",IF('LC - Paineis'!$I94="X","",'LC - Paineis'!G94))</f>
        <v>19</v>
      </c>
      <c r="G74" s="122" t="str">
        <f>IF(ISBLANK('LC - Paineis'!H94),"",IF('LC - Paineis'!$I94="X","",'LC - Paineis'!H94))</f>
        <v>73</v>
      </c>
      <c r="H74" s="122" t="str">
        <f>IF(ISBLANK('LC - Paineis'!H94),"",IF('LC - Paineis'!$I94="X","",'LC - Paineis'!H94))</f>
        <v>73</v>
      </c>
      <c r="I74" s="122">
        <f>IF(ISBLANK('LC - Paineis'!I94),"",IF('LC - Paineis'!$I94="X","",'LC - Paineis'!I94))</f>
        <v>0</v>
      </c>
    </row>
    <row r="75" spans="1:9" x14ac:dyDescent="0.2">
      <c r="A75" s="122" t="str">
        <f>IF(ISBLANK('LC - Paineis'!A95),"",IF('LC - Paineis'!$I95="X","",'LC - Paineis'!A95))</f>
        <v>GLISY_CUIS_I_PE_ME_FUNDO</v>
      </c>
      <c r="B75" s="122" t="str">
        <f>IF(ISBLANK('LC - Paineis'!B95),"",IF('LC - Paineis'!$I95="X","",'LC - Paineis'!B95))</f>
        <v>HDF 30 CNC</v>
      </c>
      <c r="C75" s="122">
        <f>IF(ISBLANK('LC - Paineis'!D95),"",IF('LC - Paineis'!$I95="X","",'LC - Paineis'!D95))</f>
        <v>1</v>
      </c>
      <c r="D75" s="122">
        <f>IF(ISBLANK('LC - Paineis'!E95),"",IF('LC - Paineis'!$I95="X","",'LC - Paineis'!E95))</f>
        <v>88</v>
      </c>
      <c r="E75" s="122">
        <f>IF(ISBLANK('LC - Paineis'!F95),"",IF('LC - Paineis'!$I95="X","",'LC - Paineis'!F95))</f>
        <v>88</v>
      </c>
      <c r="F75" s="122">
        <f>IF(ISBLANK('LC - Paineis'!G95),"",IF('LC - Paineis'!$I95="X","",'LC - Paineis'!G95))</f>
        <v>30</v>
      </c>
      <c r="G75" s="122" t="str">
        <f>IF(ISBLANK('LC - Paineis'!H95),"",IF('LC - Paineis'!$I95="X","",'LC - Paineis'!H95))</f>
        <v>74</v>
      </c>
      <c r="H75" s="122" t="str">
        <f>IF(ISBLANK('LC - Paineis'!H95),"",IF('LC - Paineis'!$I95="X","",'LC - Paineis'!H95))</f>
        <v>74</v>
      </c>
      <c r="I75" s="122">
        <f>IF(ISBLANK('LC - Paineis'!I95),"",IF('LC - Paineis'!$I95="X","",'LC - Paineis'!I95))</f>
        <v>0</v>
      </c>
    </row>
    <row r="76" spans="1:9" x14ac:dyDescent="0.2">
      <c r="A76" s="122" t="str">
        <f>IF(ISBLANK('LC - Paineis'!A96),"",IF('LC - Paineis'!$I96="X","",'LC - Paineis'!A96))</f>
        <v/>
      </c>
      <c r="B76" s="122" t="str">
        <f>IF(ISBLANK('LC - Paineis'!B96),"",IF('LC - Paineis'!$I96="X","",'LC - Paineis'!B96))</f>
        <v/>
      </c>
      <c r="C76" s="122" t="str">
        <f>IF(ISBLANK('LC - Paineis'!D96),"",IF('LC - Paineis'!$I96="X","",'LC - Paineis'!D96))</f>
        <v/>
      </c>
      <c r="D76" s="122" t="str">
        <f>IF(ISBLANK('LC - Paineis'!E96),"",IF('LC - Paineis'!$I96="X","",'LC - Paineis'!E96))</f>
        <v/>
      </c>
      <c r="E76" s="122" t="str">
        <f>IF(ISBLANK('LC - Paineis'!F96),"",IF('LC - Paineis'!$I96="X","",'LC - Paineis'!F96))</f>
        <v/>
      </c>
      <c r="F76" s="122" t="str">
        <f>IF(ISBLANK('LC - Paineis'!G96),"",IF('LC - Paineis'!$I96="X","",'LC - Paineis'!G96))</f>
        <v/>
      </c>
      <c r="G76" s="122" t="str">
        <f>IF(ISBLANK('LC - Paineis'!H96),"",IF('LC - Paineis'!$I96="X","",'LC - Paineis'!H96))</f>
        <v/>
      </c>
      <c r="H76" s="122" t="str">
        <f>IF(ISBLANK('LC - Paineis'!H96),"",IF('LC - Paineis'!$I96="X","",'LC - Paineis'!H96))</f>
        <v/>
      </c>
      <c r="I76" s="122" t="str">
        <f>IF(ISBLANK('LC - Paineis'!I96),"",IF('LC - Paineis'!$I96="X","",'LC - Paineis'!I96))</f>
        <v/>
      </c>
    </row>
    <row r="77" spans="1:9" x14ac:dyDescent="0.2">
      <c r="A77" s="122" t="str">
        <f>IF(ISBLANK('LC - Paineis'!A97),"",IF('LC - Paineis'!$I97="X","",'LC - Paineis'!A97))</f>
        <v/>
      </c>
      <c r="B77" s="122" t="str">
        <f>IF(ISBLANK('LC - Paineis'!B97),"",IF('LC - Paineis'!$I97="X","",'LC - Paineis'!B97))</f>
        <v/>
      </c>
      <c r="C77" s="122" t="str">
        <f>IF(ISBLANK('LC - Paineis'!D97),"",IF('LC - Paineis'!$I97="X","",'LC - Paineis'!D97))</f>
        <v/>
      </c>
      <c r="D77" s="122" t="str">
        <f>IF(ISBLANK('LC - Paineis'!E97),"",IF('LC - Paineis'!$I97="X","",'LC - Paineis'!E97))</f>
        <v/>
      </c>
      <c r="E77" s="122" t="str">
        <f>IF(ISBLANK('LC - Paineis'!F97),"",IF('LC - Paineis'!$I97="X","",'LC - Paineis'!F97))</f>
        <v/>
      </c>
      <c r="F77" s="122" t="str">
        <f>IF(ISBLANK('LC - Paineis'!G97),"",IF('LC - Paineis'!$I97="X","",'LC - Paineis'!G97))</f>
        <v/>
      </c>
      <c r="G77" s="122" t="str">
        <f>IF(ISBLANK('LC - Paineis'!H97),"",IF('LC - Paineis'!$I97="X","",'LC - Paineis'!H97))</f>
        <v/>
      </c>
      <c r="H77" s="122" t="str">
        <f>IF(ISBLANK('LC - Paineis'!H97),"",IF('LC - Paineis'!$I97="X","",'LC - Paineis'!H97))</f>
        <v/>
      </c>
      <c r="I77" s="122" t="str">
        <f>IF(ISBLANK('LC - Paineis'!I97),"",IF('LC - Paineis'!$I97="X","",'LC - Paineis'!I97))</f>
        <v/>
      </c>
    </row>
    <row r="78" spans="1:9" x14ac:dyDescent="0.2">
      <c r="A78" s="122" t="str">
        <f>IF(ISBLANK('LC - Paineis'!A98),"",IF('LC - Paineis'!$I98="X","",'LC - Paineis'!A98))</f>
        <v/>
      </c>
      <c r="B78" s="122" t="str">
        <f>IF(ISBLANK('LC - Paineis'!B98),"",IF('LC - Paineis'!$I98="X","",'LC - Paineis'!B98))</f>
        <v/>
      </c>
      <c r="C78" s="122" t="str">
        <f>IF(ISBLANK('LC - Paineis'!D98),"",IF('LC - Paineis'!$I98="X","",'LC - Paineis'!D98))</f>
        <v/>
      </c>
      <c r="D78" s="122" t="str">
        <f>IF(ISBLANK('LC - Paineis'!E98),"",IF('LC - Paineis'!$I98="X","",'LC - Paineis'!E98))</f>
        <v/>
      </c>
      <c r="E78" s="122" t="str">
        <f>IF(ISBLANK('LC - Paineis'!F98),"",IF('LC - Paineis'!$I98="X","",'LC - Paineis'!F98))</f>
        <v/>
      </c>
      <c r="F78" s="122" t="str">
        <f>IF(ISBLANK('LC - Paineis'!G98),"",IF('LC - Paineis'!$I98="X","",'LC - Paineis'!G98))</f>
        <v/>
      </c>
      <c r="G78" s="122" t="str">
        <f>IF(ISBLANK('LC - Paineis'!H98),"",IF('LC - Paineis'!$I98="X","",'LC - Paineis'!H98))</f>
        <v/>
      </c>
      <c r="H78" s="122" t="str">
        <f>IF(ISBLANK('LC - Paineis'!H98),"",IF('LC - Paineis'!$I98="X","",'LC - Paineis'!H98))</f>
        <v/>
      </c>
      <c r="I78" s="122" t="str">
        <f>IF(ISBLANK('LC - Paineis'!I98),"",IF('LC - Paineis'!$I98="X","",'LC - Paineis'!I98))</f>
        <v/>
      </c>
    </row>
    <row r="79" spans="1:9" x14ac:dyDescent="0.2">
      <c r="A79" s="122" t="str">
        <f>IF(ISBLANK('LC - Paineis'!A99),"",IF('LC - Paineis'!$I99="X","",'LC - Paineis'!A99))</f>
        <v/>
      </c>
      <c r="B79" s="122" t="str">
        <f>IF(ISBLANK('LC - Paineis'!B99),"",IF('LC - Paineis'!$I99="X","",'LC - Paineis'!B99))</f>
        <v/>
      </c>
      <c r="C79" s="122" t="str">
        <f>IF(ISBLANK('LC - Paineis'!D99),"",IF('LC - Paineis'!$I99="X","",'LC - Paineis'!D99))</f>
        <v/>
      </c>
      <c r="D79" s="122" t="str">
        <f>IF(ISBLANK('LC - Paineis'!E99),"",IF('LC - Paineis'!$I99="X","",'LC - Paineis'!E99))</f>
        <v/>
      </c>
      <c r="E79" s="122" t="str">
        <f>IF(ISBLANK('LC - Paineis'!F99),"",IF('LC - Paineis'!$I99="X","",'LC - Paineis'!F99))</f>
        <v/>
      </c>
      <c r="F79" s="122" t="str">
        <f>IF(ISBLANK('LC - Paineis'!G99),"",IF('LC - Paineis'!$I99="X","",'LC - Paineis'!G99))</f>
        <v/>
      </c>
      <c r="G79" s="122" t="str">
        <f>IF(ISBLANK('LC - Paineis'!H99),"",IF('LC - Paineis'!$I99="X","",'LC - Paineis'!H99))</f>
        <v/>
      </c>
      <c r="H79" s="122" t="str">
        <f>IF(ISBLANK('LC - Paineis'!H99),"",IF('LC - Paineis'!$I99="X","",'LC - Paineis'!H99))</f>
        <v/>
      </c>
      <c r="I79" s="122" t="str">
        <f>IF(ISBLANK('LC - Paineis'!I99),"",IF('LC - Paineis'!$I99="X","",'LC - Paineis'!I99))</f>
        <v/>
      </c>
    </row>
    <row r="80" spans="1:9" x14ac:dyDescent="0.2">
      <c r="A80" s="122" t="str">
        <f>IF(ISBLANK('LC - Paineis'!A100),"",IF('LC - Paineis'!$I100="X","",'LC - Paineis'!A100))</f>
        <v/>
      </c>
      <c r="B80" s="122" t="str">
        <f>IF(ISBLANK('LC - Paineis'!B100),"",IF('LC - Paineis'!$I100="X","",'LC - Paineis'!B100))</f>
        <v/>
      </c>
      <c r="C80" s="122" t="str">
        <f>IF(ISBLANK('LC - Paineis'!D100),"",IF('LC - Paineis'!$I100="X","",'LC - Paineis'!D100))</f>
        <v/>
      </c>
      <c r="D80" s="122" t="str">
        <f>IF(ISBLANK('LC - Paineis'!E100),"",IF('LC - Paineis'!$I100="X","",'LC - Paineis'!E100))</f>
        <v/>
      </c>
      <c r="E80" s="122" t="str">
        <f>IF(ISBLANK('LC - Paineis'!F100),"",IF('LC - Paineis'!$I100="X","",'LC - Paineis'!F100))</f>
        <v/>
      </c>
      <c r="F80" s="122" t="str">
        <f>IF(ISBLANK('LC - Paineis'!G100),"",IF('LC - Paineis'!$I100="X","",'LC - Paineis'!G100))</f>
        <v/>
      </c>
      <c r="G80" s="122" t="str">
        <f>IF(ISBLANK('LC - Paineis'!H100),"",IF('LC - Paineis'!$I100="X","",'LC - Paineis'!H100))</f>
        <v/>
      </c>
      <c r="H80" s="122" t="str">
        <f>IF(ISBLANK('LC - Paineis'!H100),"",IF('LC - Paineis'!$I100="X","",'LC - Paineis'!H100))</f>
        <v/>
      </c>
      <c r="I80" s="122" t="str">
        <f>IF(ISBLANK('LC - Paineis'!I100),"",IF('LC - Paineis'!$I100="X","",'LC - Paineis'!I100))</f>
        <v/>
      </c>
    </row>
    <row r="81" spans="1:9" x14ac:dyDescent="0.2">
      <c r="A81" s="122" t="str">
        <f>IF(ISBLANK('LC - Paineis'!A101),"",IF('LC - Paineis'!$I101="X","",'LC - Paineis'!A101))</f>
        <v/>
      </c>
      <c r="B81" s="122" t="str">
        <f>IF(ISBLANK('LC - Paineis'!B101),"",IF('LC - Paineis'!$I101="X","",'LC - Paineis'!B101))</f>
        <v/>
      </c>
      <c r="C81" s="122" t="str">
        <f>IF(ISBLANK('LC - Paineis'!D101),"",IF('LC - Paineis'!$I101="X","",'LC - Paineis'!D101))</f>
        <v/>
      </c>
      <c r="D81" s="122" t="str">
        <f>IF(ISBLANK('LC - Paineis'!E101),"",IF('LC - Paineis'!$I101="X","",'LC - Paineis'!E101))</f>
        <v/>
      </c>
      <c r="E81" s="122" t="str">
        <f>IF(ISBLANK('LC - Paineis'!F101),"",IF('LC - Paineis'!$I101="X","",'LC - Paineis'!F101))</f>
        <v/>
      </c>
      <c r="F81" s="122" t="str">
        <f>IF(ISBLANK('LC - Paineis'!G101),"",IF('LC - Paineis'!$I101="X","",'LC - Paineis'!G101))</f>
        <v/>
      </c>
      <c r="G81" s="122" t="str">
        <f>IF(ISBLANK('LC - Paineis'!H101),"",IF('LC - Paineis'!$I101="X","",'LC - Paineis'!H101))</f>
        <v/>
      </c>
      <c r="H81" s="122" t="str">
        <f>IF(ISBLANK('LC - Paineis'!H101),"",IF('LC - Paineis'!$I101="X","",'LC - Paineis'!H101))</f>
        <v/>
      </c>
      <c r="I81" s="122" t="str">
        <f>IF(ISBLANK('LC - Paineis'!I101),"",IF('LC - Paineis'!$I101="X","",'LC - Paineis'!I101))</f>
        <v/>
      </c>
    </row>
    <row r="82" spans="1:9" x14ac:dyDescent="0.2">
      <c r="A82" s="122" t="str">
        <f>IF(ISBLANK('LC - Paineis'!A102),"",IF('LC - Paineis'!$I102="X","",'LC - Paineis'!A102))</f>
        <v/>
      </c>
      <c r="B82" s="122" t="str">
        <f>IF(ISBLANK('LC - Paineis'!B102),"",IF('LC - Paineis'!$I102="X","",'LC - Paineis'!B102))</f>
        <v/>
      </c>
      <c r="C82" s="122" t="str">
        <f>IF(ISBLANK('LC - Paineis'!D102),"",IF('LC - Paineis'!$I102="X","",'LC - Paineis'!D102))</f>
        <v/>
      </c>
      <c r="D82" s="122" t="str">
        <f>IF(ISBLANK('LC - Paineis'!E102),"",IF('LC - Paineis'!$I102="X","",'LC - Paineis'!E102))</f>
        <v/>
      </c>
      <c r="E82" s="122" t="str">
        <f>IF(ISBLANK('LC - Paineis'!F102),"",IF('LC - Paineis'!$I102="X","",'LC - Paineis'!F102))</f>
        <v/>
      </c>
      <c r="F82" s="122" t="str">
        <f>IF(ISBLANK('LC - Paineis'!G102),"",IF('LC - Paineis'!$I102="X","",'LC - Paineis'!G102))</f>
        <v/>
      </c>
      <c r="G82" s="122" t="str">
        <f>IF(ISBLANK('LC - Paineis'!H102),"",IF('LC - Paineis'!$I102="X","",'LC - Paineis'!H102))</f>
        <v/>
      </c>
      <c r="H82" s="122" t="str">
        <f>IF(ISBLANK('LC - Paineis'!H102),"",IF('LC - Paineis'!$I102="X","",'LC - Paineis'!H102))</f>
        <v/>
      </c>
      <c r="I82" s="122" t="str">
        <f>IF(ISBLANK('LC - Paineis'!I102),"",IF('LC - Paineis'!$I102="X","",'LC - Paineis'!I102))</f>
        <v/>
      </c>
    </row>
    <row r="83" spans="1:9" x14ac:dyDescent="0.2">
      <c r="A83" s="122" t="str">
        <f>IF(ISBLANK('LC - Paineis'!A103),"",IF('LC - Paineis'!$I103="X","",'LC - Paineis'!A103))</f>
        <v/>
      </c>
      <c r="B83" s="122" t="str">
        <f>IF(ISBLANK('LC - Paineis'!B103),"",IF('LC - Paineis'!$I103="X","",'LC - Paineis'!B103))</f>
        <v/>
      </c>
      <c r="C83" s="122" t="str">
        <f>IF(ISBLANK('LC - Paineis'!D103),"",IF('LC - Paineis'!$I103="X","",'LC - Paineis'!D103))</f>
        <v/>
      </c>
      <c r="D83" s="122" t="str">
        <f>IF(ISBLANK('LC - Paineis'!E103),"",IF('LC - Paineis'!$I103="X","",'LC - Paineis'!E103))</f>
        <v/>
      </c>
      <c r="E83" s="122" t="str">
        <f>IF(ISBLANK('LC - Paineis'!F103),"",IF('LC - Paineis'!$I103="X","",'LC - Paineis'!F103))</f>
        <v/>
      </c>
      <c r="F83" s="122" t="str">
        <f>IF(ISBLANK('LC - Paineis'!G103),"",IF('LC - Paineis'!$I103="X","",'LC - Paineis'!G103))</f>
        <v/>
      </c>
      <c r="G83" s="122" t="str">
        <f>IF(ISBLANK('LC - Paineis'!H103),"",IF('LC - Paineis'!$I103="X","",'LC - Paineis'!H103))</f>
        <v/>
      </c>
      <c r="H83" s="122" t="str">
        <f>IF(ISBLANK('LC - Paineis'!H103),"",IF('LC - Paineis'!$I103="X","",'LC - Paineis'!H103))</f>
        <v/>
      </c>
      <c r="I83" s="122" t="str">
        <f>IF(ISBLANK('LC - Paineis'!I103),"",IF('LC - Paineis'!$I103="X","",'LC - Paineis'!I103))</f>
        <v/>
      </c>
    </row>
    <row r="84" spans="1:9" x14ac:dyDescent="0.2">
      <c r="A84" s="122" t="str">
        <f>IF(ISBLANK('LC - Paineis'!A104),"",IF('LC - Paineis'!$I104="X","",'LC - Paineis'!A104))</f>
        <v/>
      </c>
      <c r="B84" s="122" t="str">
        <f>IF(ISBLANK('LC - Paineis'!B104),"",IF('LC - Paineis'!$I104="X","",'LC - Paineis'!B104))</f>
        <v/>
      </c>
      <c r="C84" s="122" t="str">
        <f>IF(ISBLANK('LC - Paineis'!D104),"",IF('LC - Paineis'!$I104="X","",'LC - Paineis'!D104))</f>
        <v/>
      </c>
      <c r="D84" s="122" t="str">
        <f>IF(ISBLANK('LC - Paineis'!E104),"",IF('LC - Paineis'!$I104="X","",'LC - Paineis'!E104))</f>
        <v/>
      </c>
      <c r="E84" s="122" t="str">
        <f>IF(ISBLANK('LC - Paineis'!F104),"",IF('LC - Paineis'!$I104="X","",'LC - Paineis'!F104))</f>
        <v/>
      </c>
      <c r="F84" s="122" t="str">
        <f>IF(ISBLANK('LC - Paineis'!G104),"",IF('LC - Paineis'!$I104="X","",'LC - Paineis'!G104))</f>
        <v/>
      </c>
      <c r="G84" s="122" t="str">
        <f>IF(ISBLANK('LC - Paineis'!H104),"",IF('LC - Paineis'!$I104="X","",'LC - Paineis'!H104))</f>
        <v/>
      </c>
      <c r="H84" s="122" t="str">
        <f>IF(ISBLANK('LC - Paineis'!H104),"",IF('LC - Paineis'!$I104="X","",'LC - Paineis'!H104))</f>
        <v/>
      </c>
      <c r="I84" s="122" t="str">
        <f>IF(ISBLANK('LC - Paineis'!I104),"",IF('LC - Paineis'!$I104="X","",'LC - Paineis'!I104))</f>
        <v/>
      </c>
    </row>
    <row r="85" spans="1:9" x14ac:dyDescent="0.2">
      <c r="A85" s="122" t="str">
        <f>IF(ISBLANK('LC - Paineis'!A105),"",IF('LC - Paineis'!$I105="X","",'LC - Paineis'!A105))</f>
        <v/>
      </c>
      <c r="B85" s="122" t="str">
        <f>IF(ISBLANK('LC - Paineis'!B105),"",IF('LC - Paineis'!$I105="X","",'LC - Paineis'!B105))</f>
        <v/>
      </c>
      <c r="C85" s="122" t="str">
        <f>IF(ISBLANK('LC - Paineis'!D105),"",IF('LC - Paineis'!$I105="X","",'LC - Paineis'!D105))</f>
        <v/>
      </c>
      <c r="D85" s="122" t="str">
        <f>IF(ISBLANK('LC - Paineis'!E105),"",IF('LC - Paineis'!$I105="X","",'LC - Paineis'!E105))</f>
        <v/>
      </c>
      <c r="E85" s="122" t="str">
        <f>IF(ISBLANK('LC - Paineis'!F105),"",IF('LC - Paineis'!$I105="X","",'LC - Paineis'!F105))</f>
        <v/>
      </c>
      <c r="F85" s="122" t="str">
        <f>IF(ISBLANK('LC - Paineis'!G105),"",IF('LC - Paineis'!$I105="X","",'LC - Paineis'!G105))</f>
        <v/>
      </c>
      <c r="G85" s="122" t="str">
        <f>IF(ISBLANK('LC - Paineis'!H105),"",IF('LC - Paineis'!$I105="X","",'LC - Paineis'!H105))</f>
        <v/>
      </c>
      <c r="H85" s="122" t="str">
        <f>IF(ISBLANK('LC - Paineis'!H105),"",IF('LC - Paineis'!$I105="X","",'LC - Paineis'!H105))</f>
        <v/>
      </c>
      <c r="I85" s="122" t="str">
        <f>IF(ISBLANK('LC - Paineis'!I105),"",IF('LC - Paineis'!$I105="X","",'LC - Paineis'!I105))</f>
        <v/>
      </c>
    </row>
    <row r="86" spans="1:9" x14ac:dyDescent="0.2">
      <c r="A86" s="122" t="str">
        <f>IF(ISBLANK('LC - Paineis'!A106),"",IF('LC - Paineis'!$I106="X","",'LC - Paineis'!A106))</f>
        <v/>
      </c>
      <c r="B86" s="122" t="str">
        <f>IF(ISBLANK('LC - Paineis'!B106),"",IF('LC - Paineis'!$I106="X","",'LC - Paineis'!B106))</f>
        <v/>
      </c>
      <c r="C86" s="122" t="str">
        <f>IF(ISBLANK('LC - Paineis'!D106),"",IF('LC - Paineis'!$I106="X","",'LC - Paineis'!D106))</f>
        <v/>
      </c>
      <c r="D86" s="122" t="str">
        <f>IF(ISBLANK('LC - Paineis'!E106),"",IF('LC - Paineis'!$I106="X","",'LC - Paineis'!E106))</f>
        <v/>
      </c>
      <c r="E86" s="122" t="str">
        <f>IF(ISBLANK('LC - Paineis'!F106),"",IF('LC - Paineis'!$I106="X","",'LC - Paineis'!F106))</f>
        <v/>
      </c>
      <c r="F86" s="122" t="str">
        <f>IF(ISBLANK('LC - Paineis'!G106),"",IF('LC - Paineis'!$I106="X","",'LC - Paineis'!G106))</f>
        <v/>
      </c>
      <c r="G86" s="122" t="str">
        <f>IF(ISBLANK('LC - Paineis'!H106),"",IF('LC - Paineis'!$I106="X","",'LC - Paineis'!H106))</f>
        <v/>
      </c>
      <c r="H86" s="122" t="str">
        <f>IF(ISBLANK('LC - Paineis'!H106),"",IF('LC - Paineis'!$I106="X","",'LC - Paineis'!H106))</f>
        <v/>
      </c>
      <c r="I86" s="122" t="str">
        <f>IF(ISBLANK('LC - Paineis'!I106),"",IF('LC - Paineis'!$I106="X","",'LC - Paineis'!I106))</f>
        <v/>
      </c>
    </row>
    <row r="87" spans="1:9" x14ac:dyDescent="0.2">
      <c r="A87" s="122">
        <f>IF(ISBLANK('LC - Paineis'!A107),"",IF('LC - Paineis'!$I107="X","",'LC - Paineis'!A107))</f>
        <v>0</v>
      </c>
      <c r="B87" s="122" t="str">
        <f>IF(ISBLANK('LC - Paineis'!B107),"",IF('LC - Paineis'!$I107="X","",'LC - Paineis'!B107))</f>
        <v xml:space="preserve">  </v>
      </c>
      <c r="C87" s="122">
        <f>IF(ISBLANK('LC - Paineis'!D107),"",IF('LC - Paineis'!$I107="X","",'LC - Paineis'!D107))</f>
        <v>0</v>
      </c>
      <c r="D87" s="122">
        <f>IF(ISBLANK('LC - Paineis'!E107),"",IF('LC - Paineis'!$I107="X","",'LC - Paineis'!E107))</f>
        <v>0</v>
      </c>
      <c r="E87" s="122">
        <f>IF(ISBLANK('LC - Paineis'!F107),"",IF('LC - Paineis'!$I107="X","",'LC - Paineis'!F107))</f>
        <v>0</v>
      </c>
      <c r="F87" s="122">
        <f>IF(ISBLANK('LC - Paineis'!G107),"",IF('LC - Paineis'!$I107="X","",'LC - Paineis'!G107))</f>
        <v>0</v>
      </c>
      <c r="G87" s="122">
        <f>IF(ISBLANK('LC - Paineis'!H107),"",IF('LC - Paineis'!$I107="X","",'LC - Paineis'!H107))</f>
        <v>0</v>
      </c>
      <c r="H87" s="122">
        <f>IF(ISBLANK('LC - Paineis'!H107),"",IF('LC - Paineis'!$I107="X","",'LC - Paineis'!H107))</f>
        <v>0</v>
      </c>
      <c r="I87" s="122">
        <f>IF(ISBLANK('LC - Paineis'!I107),"",IF('LC - Paineis'!$I107="X","",'LC - Paineis'!I107))</f>
        <v>0</v>
      </c>
    </row>
    <row r="88" spans="1:9" x14ac:dyDescent="0.2">
      <c r="A88" s="122">
        <f>IF(ISBLANK('LC - Paineis'!A108),"",IF('LC - Paineis'!$I108="X","",'LC - Paineis'!A108))</f>
        <v>0</v>
      </c>
      <c r="B88" s="122" t="str">
        <f>IF(ISBLANK('LC - Paineis'!B108),"",IF('LC - Paineis'!$I108="X","",'LC - Paineis'!B108))</f>
        <v xml:space="preserve">  </v>
      </c>
      <c r="C88" s="122">
        <f>IF(ISBLANK('LC - Paineis'!D108),"",IF('LC - Paineis'!$I108="X","",'LC - Paineis'!D108))</f>
        <v>0</v>
      </c>
      <c r="D88" s="122">
        <f>IF(ISBLANK('LC - Paineis'!E108),"",IF('LC - Paineis'!$I108="X","",'LC - Paineis'!E108))</f>
        <v>0</v>
      </c>
      <c r="E88" s="122">
        <f>IF(ISBLANK('LC - Paineis'!F108),"",IF('LC - Paineis'!$I108="X","",'LC - Paineis'!F108))</f>
        <v>0</v>
      </c>
      <c r="F88" s="122">
        <f>IF(ISBLANK('LC - Paineis'!G108),"",IF('LC - Paineis'!$I108="X","",'LC - Paineis'!G108))</f>
        <v>0</v>
      </c>
      <c r="G88" s="122">
        <f>IF(ISBLANK('LC - Paineis'!H108),"",IF('LC - Paineis'!$I108="X","",'LC - Paineis'!H108))</f>
        <v>0</v>
      </c>
      <c r="H88" s="122">
        <f>IF(ISBLANK('LC - Paineis'!H108),"",IF('LC - Paineis'!$I108="X","",'LC - Paineis'!H108))</f>
        <v>0</v>
      </c>
      <c r="I88" s="122">
        <f>IF(ISBLANK('LC - Paineis'!I108),"",IF('LC - Paineis'!$I108="X","",'LC - Paineis'!I108))</f>
        <v>0</v>
      </c>
    </row>
    <row r="89" spans="1:9" x14ac:dyDescent="0.2">
      <c r="A89" s="122">
        <f>IF(ISBLANK('LC - Paineis'!A109),"",IF('LC - Paineis'!$I109="X","",'LC - Paineis'!A109))</f>
        <v>0</v>
      </c>
      <c r="B89" s="122" t="str">
        <f>IF(ISBLANK('LC - Paineis'!B109),"",IF('LC - Paineis'!$I109="X","",'LC - Paineis'!B109))</f>
        <v xml:space="preserve">  </v>
      </c>
      <c r="C89" s="122">
        <f>IF(ISBLANK('LC - Paineis'!D109),"",IF('LC - Paineis'!$I109="X","",'LC - Paineis'!D109))</f>
        <v>0</v>
      </c>
      <c r="D89" s="122">
        <f>IF(ISBLANK('LC - Paineis'!E109),"",IF('LC - Paineis'!$I109="X","",'LC - Paineis'!E109))</f>
        <v>0</v>
      </c>
      <c r="E89" s="122">
        <f>IF(ISBLANK('LC - Paineis'!F109),"",IF('LC - Paineis'!$I109="X","",'LC - Paineis'!F109))</f>
        <v>0</v>
      </c>
      <c r="F89" s="122">
        <f>IF(ISBLANK('LC - Paineis'!G109),"",IF('LC - Paineis'!$I109="X","",'LC - Paineis'!G109))</f>
        <v>0</v>
      </c>
      <c r="G89" s="122">
        <f>IF(ISBLANK('LC - Paineis'!H109),"",IF('LC - Paineis'!$I109="X","",'LC - Paineis'!H109))</f>
        <v>0</v>
      </c>
      <c r="H89" s="122">
        <f>IF(ISBLANK('LC - Paineis'!H109),"",IF('LC - Paineis'!$I109="X","",'LC - Paineis'!H109))</f>
        <v>0</v>
      </c>
      <c r="I89" s="122">
        <f>IF(ISBLANK('LC - Paineis'!I109),"",IF('LC - Paineis'!$I109="X","",'LC - Paineis'!I109))</f>
        <v>0</v>
      </c>
    </row>
    <row r="90" spans="1:9" x14ac:dyDescent="0.2">
      <c r="A90" s="122">
        <f>IF(ISBLANK('LC - Paineis'!A110),"",IF('LC - Paineis'!$I110="X","",'LC - Paineis'!A110))</f>
        <v>0</v>
      </c>
      <c r="B90" s="122" t="str">
        <f>IF(ISBLANK('LC - Paineis'!B110),"",IF('LC - Paineis'!$I110="X","",'LC - Paineis'!B110))</f>
        <v xml:space="preserve">  </v>
      </c>
      <c r="C90" s="122">
        <f>IF(ISBLANK('LC - Paineis'!D110),"",IF('LC - Paineis'!$I110="X","",'LC - Paineis'!D110))</f>
        <v>0</v>
      </c>
      <c r="D90" s="122">
        <f>IF(ISBLANK('LC - Paineis'!E110),"",IF('LC - Paineis'!$I110="X","",'LC - Paineis'!E110))</f>
        <v>0</v>
      </c>
      <c r="E90" s="122">
        <f>IF(ISBLANK('LC - Paineis'!F110),"",IF('LC - Paineis'!$I110="X","",'LC - Paineis'!F110))</f>
        <v>0</v>
      </c>
      <c r="F90" s="122">
        <f>IF(ISBLANK('LC - Paineis'!G110),"",IF('LC - Paineis'!$I110="X","",'LC - Paineis'!G110))</f>
        <v>0</v>
      </c>
      <c r="G90" s="122">
        <f>IF(ISBLANK('LC - Paineis'!H110),"",IF('LC - Paineis'!$I110="X","",'LC - Paineis'!H110))</f>
        <v>0</v>
      </c>
      <c r="H90" s="122">
        <f>IF(ISBLANK('LC - Paineis'!H110),"",IF('LC - Paineis'!$I110="X","",'LC - Paineis'!H110))</f>
        <v>0</v>
      </c>
      <c r="I90" s="122">
        <f>IF(ISBLANK('LC - Paineis'!I110),"",IF('LC - Paineis'!$I110="X","",'LC - Paineis'!I110))</f>
        <v>0</v>
      </c>
    </row>
    <row r="91" spans="1:9" x14ac:dyDescent="0.2">
      <c r="A91" s="122">
        <f>IF(ISBLANK('LC - Paineis'!A111),"",IF('LC - Paineis'!$I111="X","",'LC - Paineis'!A111))</f>
        <v>0</v>
      </c>
      <c r="B91" s="122" t="str">
        <f>IF(ISBLANK('LC - Paineis'!B111),"",IF('LC - Paineis'!$I111="X","",'LC - Paineis'!B111))</f>
        <v xml:space="preserve">  </v>
      </c>
      <c r="C91" s="122">
        <f>IF(ISBLANK('LC - Paineis'!D111),"",IF('LC - Paineis'!$I111="X","",'LC - Paineis'!D111))</f>
        <v>0</v>
      </c>
      <c r="D91" s="122">
        <f>IF(ISBLANK('LC - Paineis'!E111),"",IF('LC - Paineis'!$I111="X","",'LC - Paineis'!E111))</f>
        <v>0</v>
      </c>
      <c r="E91" s="122">
        <f>IF(ISBLANK('LC - Paineis'!F111),"",IF('LC - Paineis'!$I111="X","",'LC - Paineis'!F111))</f>
        <v>0</v>
      </c>
      <c r="F91" s="122">
        <f>IF(ISBLANK('LC - Paineis'!G111),"",IF('LC - Paineis'!$I111="X","",'LC - Paineis'!G111))</f>
        <v>0</v>
      </c>
      <c r="G91" s="122">
        <f>IF(ISBLANK('LC - Paineis'!H111),"",IF('LC - Paineis'!$I111="X","",'LC - Paineis'!H111))</f>
        <v>0</v>
      </c>
      <c r="H91" s="122">
        <f>IF(ISBLANK('LC - Paineis'!H111),"",IF('LC - Paineis'!$I111="X","",'LC - Paineis'!H111))</f>
        <v>0</v>
      </c>
      <c r="I91" s="122">
        <f>IF(ISBLANK('LC - Paineis'!I111),"",IF('LC - Paineis'!$I111="X","",'LC - Paineis'!I111))</f>
        <v>0</v>
      </c>
    </row>
    <row r="92" spans="1:9" x14ac:dyDescent="0.2">
      <c r="A92" s="122">
        <f>IF(ISBLANK('LC - Paineis'!A112),"",IF('LC - Paineis'!$I112="X","",'LC - Paineis'!A112))</f>
        <v>0</v>
      </c>
      <c r="B92" s="122" t="str">
        <f>IF(ISBLANK('LC - Paineis'!B112),"",IF('LC - Paineis'!$I112="X","",'LC - Paineis'!B112))</f>
        <v xml:space="preserve">  </v>
      </c>
      <c r="C92" s="122">
        <f>IF(ISBLANK('LC - Paineis'!D112),"",IF('LC - Paineis'!$I112="X","",'LC - Paineis'!D112))</f>
        <v>0</v>
      </c>
      <c r="D92" s="122">
        <f>IF(ISBLANK('LC - Paineis'!E112),"",IF('LC - Paineis'!$I112="X","",'LC - Paineis'!E112))</f>
        <v>0</v>
      </c>
      <c r="E92" s="122">
        <f>IF(ISBLANK('LC - Paineis'!F112),"",IF('LC - Paineis'!$I112="X","",'LC - Paineis'!F112))</f>
        <v>0</v>
      </c>
      <c r="F92" s="122">
        <f>IF(ISBLANK('LC - Paineis'!G112),"",IF('LC - Paineis'!$I112="X","",'LC - Paineis'!G112))</f>
        <v>0</v>
      </c>
      <c r="G92" s="122">
        <f>IF(ISBLANK('LC - Paineis'!H112),"",IF('LC - Paineis'!$I112="X","",'LC - Paineis'!H112))</f>
        <v>0</v>
      </c>
      <c r="H92" s="122">
        <f>IF(ISBLANK('LC - Paineis'!H112),"",IF('LC - Paineis'!$I112="X","",'LC - Paineis'!H112))</f>
        <v>0</v>
      </c>
      <c r="I92" s="122">
        <f>IF(ISBLANK('LC - Paineis'!I112),"",IF('LC - Paineis'!$I112="X","",'LC - Paineis'!I112))</f>
        <v>0</v>
      </c>
    </row>
    <row r="93" spans="1:9" x14ac:dyDescent="0.2">
      <c r="A93" s="122">
        <f>IF(ISBLANK('LC - Paineis'!A113),"",IF('LC - Paineis'!$I113="X","",'LC - Paineis'!A113))</f>
        <v>0</v>
      </c>
      <c r="B93" s="122" t="str">
        <f>IF(ISBLANK('LC - Paineis'!B113),"",IF('LC - Paineis'!$I113="X","",'LC - Paineis'!B113))</f>
        <v xml:space="preserve">  </v>
      </c>
      <c r="C93" s="122">
        <f>IF(ISBLANK('LC - Paineis'!D113),"",IF('LC - Paineis'!$I113="X","",'LC - Paineis'!D113))</f>
        <v>0</v>
      </c>
      <c r="D93" s="122">
        <f>IF(ISBLANK('LC - Paineis'!E113),"",IF('LC - Paineis'!$I113="X","",'LC - Paineis'!E113))</f>
        <v>0</v>
      </c>
      <c r="E93" s="122">
        <f>IF(ISBLANK('LC - Paineis'!F113),"",IF('LC - Paineis'!$I113="X","",'LC - Paineis'!F113))</f>
        <v>0</v>
      </c>
      <c r="F93" s="122">
        <f>IF(ISBLANK('LC - Paineis'!G113),"",IF('LC - Paineis'!$I113="X","",'LC - Paineis'!G113))</f>
        <v>0</v>
      </c>
      <c r="G93" s="122">
        <f>IF(ISBLANK('LC - Paineis'!H113),"",IF('LC - Paineis'!$I113="X","",'LC - Paineis'!H113))</f>
        <v>0</v>
      </c>
      <c r="H93" s="122">
        <f>IF(ISBLANK('LC - Paineis'!H113),"",IF('LC - Paineis'!$I113="X","",'LC - Paineis'!H113))</f>
        <v>0</v>
      </c>
      <c r="I93" s="122">
        <f>IF(ISBLANK('LC - Paineis'!I113),"",IF('LC - Paineis'!$I113="X","",'LC - Paineis'!I113))</f>
        <v>0</v>
      </c>
    </row>
    <row r="94" spans="1:9" x14ac:dyDescent="0.2">
      <c r="A94" s="122">
        <f>IF(ISBLANK('LC - Paineis'!A114),"",IF('LC - Paineis'!$I114="X","",'LC - Paineis'!A114))</f>
        <v>0</v>
      </c>
      <c r="B94" s="122" t="str">
        <f>IF(ISBLANK('LC - Paineis'!B114),"",IF('LC - Paineis'!$I114="X","",'LC - Paineis'!B114))</f>
        <v xml:space="preserve">  </v>
      </c>
      <c r="C94" s="122">
        <f>IF(ISBLANK('LC - Paineis'!D114),"",IF('LC - Paineis'!$I114="X","",'LC - Paineis'!D114))</f>
        <v>0</v>
      </c>
      <c r="D94" s="122">
        <f>IF(ISBLANK('LC - Paineis'!E114),"",IF('LC - Paineis'!$I114="X","",'LC - Paineis'!E114))</f>
        <v>0</v>
      </c>
      <c r="E94" s="122">
        <f>IF(ISBLANK('LC - Paineis'!F114),"",IF('LC - Paineis'!$I114="X","",'LC - Paineis'!F114))</f>
        <v>0</v>
      </c>
      <c r="F94" s="122">
        <f>IF(ISBLANK('LC - Paineis'!G114),"",IF('LC - Paineis'!$I114="X","",'LC - Paineis'!G114))</f>
        <v>0</v>
      </c>
      <c r="G94" s="122">
        <f>IF(ISBLANK('LC - Paineis'!H114),"",IF('LC - Paineis'!$I114="X","",'LC - Paineis'!H114))</f>
        <v>0</v>
      </c>
      <c r="H94" s="122">
        <f>IF(ISBLANK('LC - Paineis'!H114),"",IF('LC - Paineis'!$I114="X","",'LC - Paineis'!H114))</f>
        <v>0</v>
      </c>
      <c r="I94" s="122">
        <f>IF(ISBLANK('LC - Paineis'!I114),"",IF('LC - Paineis'!$I114="X","",'LC - Paineis'!I114))</f>
        <v>0</v>
      </c>
    </row>
    <row r="95" spans="1:9" x14ac:dyDescent="0.2">
      <c r="A95" s="122">
        <f>IF(ISBLANK('LC - Paineis'!A115),"",IF('LC - Paineis'!$I115="X","",'LC - Paineis'!A115))</f>
        <v>0</v>
      </c>
      <c r="B95" s="122" t="str">
        <f>IF(ISBLANK('LC - Paineis'!B115),"",IF('LC - Paineis'!$I115="X","",'LC - Paineis'!B115))</f>
        <v xml:space="preserve">  </v>
      </c>
      <c r="C95" s="122">
        <f>IF(ISBLANK('LC - Paineis'!D115),"",IF('LC - Paineis'!$I115="X","",'LC - Paineis'!D115))</f>
        <v>0</v>
      </c>
      <c r="D95" s="122">
        <f>IF(ISBLANK('LC - Paineis'!E115),"",IF('LC - Paineis'!$I115="X","",'LC - Paineis'!E115))</f>
        <v>0</v>
      </c>
      <c r="E95" s="122">
        <f>IF(ISBLANK('LC - Paineis'!F115),"",IF('LC - Paineis'!$I115="X","",'LC - Paineis'!F115))</f>
        <v>0</v>
      </c>
      <c r="F95" s="122">
        <f>IF(ISBLANK('LC - Paineis'!G115),"",IF('LC - Paineis'!$I115="X","",'LC - Paineis'!G115))</f>
        <v>0</v>
      </c>
      <c r="G95" s="122">
        <f>IF(ISBLANK('LC - Paineis'!H115),"",IF('LC - Paineis'!$I115="X","",'LC - Paineis'!H115))</f>
        <v>0</v>
      </c>
      <c r="H95" s="122">
        <f>IF(ISBLANK('LC - Paineis'!H115),"",IF('LC - Paineis'!$I115="X","",'LC - Paineis'!H115))</f>
        <v>0</v>
      </c>
      <c r="I95" s="122">
        <f>IF(ISBLANK('LC - Paineis'!I115),"",IF('LC - Paineis'!$I115="X","",'LC - Paineis'!I115))</f>
        <v>0</v>
      </c>
    </row>
    <row r="96" spans="1:9" x14ac:dyDescent="0.2">
      <c r="A96" s="122">
        <f>IF(ISBLANK('LC - Paineis'!A116),"",IF('LC - Paineis'!$I116="X","",'LC - Paineis'!A116))</f>
        <v>0</v>
      </c>
      <c r="B96" s="122" t="str">
        <f>IF(ISBLANK('LC - Paineis'!B116),"",IF('LC - Paineis'!$I116="X","",'LC - Paineis'!B116))</f>
        <v xml:space="preserve">  </v>
      </c>
      <c r="C96" s="122">
        <f>IF(ISBLANK('LC - Paineis'!D116),"",IF('LC - Paineis'!$I116="X","",'LC - Paineis'!D116))</f>
        <v>0</v>
      </c>
      <c r="D96" s="122">
        <f>IF(ISBLANK('LC - Paineis'!E116),"",IF('LC - Paineis'!$I116="X","",'LC - Paineis'!E116))</f>
        <v>0</v>
      </c>
      <c r="E96" s="122">
        <f>IF(ISBLANK('LC - Paineis'!F116),"",IF('LC - Paineis'!$I116="X","",'LC - Paineis'!F116))</f>
        <v>0</v>
      </c>
      <c r="F96" s="122">
        <f>IF(ISBLANK('LC - Paineis'!G116),"",IF('LC - Paineis'!$I116="X","",'LC - Paineis'!G116))</f>
        <v>0</v>
      </c>
      <c r="G96" s="122">
        <f>IF(ISBLANK('LC - Paineis'!H116),"",IF('LC - Paineis'!$I116="X","",'LC - Paineis'!H116))</f>
        <v>0</v>
      </c>
      <c r="H96" s="122">
        <f>IF(ISBLANK('LC - Paineis'!H116),"",IF('LC - Paineis'!$I116="X","",'LC - Paineis'!H116))</f>
        <v>0</v>
      </c>
      <c r="I96" s="122">
        <f>IF(ISBLANK('LC - Paineis'!I116),"",IF('LC - Paineis'!$I116="X","",'LC - Paineis'!I116))</f>
        <v>0</v>
      </c>
    </row>
    <row r="97" spans="1:9" x14ac:dyDescent="0.2">
      <c r="A97" s="122">
        <f>IF(ISBLANK('LC - Paineis'!A117),"",IF('LC - Paineis'!$I117="X","",'LC - Paineis'!A117))</f>
        <v>0</v>
      </c>
      <c r="B97" s="122" t="str">
        <f>IF(ISBLANK('LC - Paineis'!B117),"",IF('LC - Paineis'!$I117="X","",'LC - Paineis'!B117))</f>
        <v xml:space="preserve">  </v>
      </c>
      <c r="C97" s="122">
        <f>IF(ISBLANK('LC - Paineis'!D117),"",IF('LC - Paineis'!$I117="X","",'LC - Paineis'!D117))</f>
        <v>0</v>
      </c>
      <c r="D97" s="122">
        <f>IF(ISBLANK('LC - Paineis'!E117),"",IF('LC - Paineis'!$I117="X","",'LC - Paineis'!E117))</f>
        <v>0</v>
      </c>
      <c r="E97" s="122">
        <f>IF(ISBLANK('LC - Paineis'!F117),"",IF('LC - Paineis'!$I117="X","",'LC - Paineis'!F117))</f>
        <v>0</v>
      </c>
      <c r="F97" s="122">
        <f>IF(ISBLANK('LC - Paineis'!G117),"",IF('LC - Paineis'!$I117="X","",'LC - Paineis'!G117))</f>
        <v>0</v>
      </c>
      <c r="G97" s="122">
        <f>IF(ISBLANK('LC - Paineis'!H117),"",IF('LC - Paineis'!$I117="X","",'LC - Paineis'!H117))</f>
        <v>0</v>
      </c>
      <c r="H97" s="122">
        <f>IF(ISBLANK('LC - Paineis'!H117),"",IF('LC - Paineis'!$I117="X","",'LC - Paineis'!H117))</f>
        <v>0</v>
      </c>
      <c r="I97" s="122">
        <f>IF(ISBLANK('LC - Paineis'!I117),"",IF('LC - Paineis'!$I117="X","",'LC - Paineis'!I117))</f>
        <v>0</v>
      </c>
    </row>
    <row r="98" spans="1:9" x14ac:dyDescent="0.2">
      <c r="A98" s="122">
        <f>IF(ISBLANK('LC - Paineis'!A118),"",IF('LC - Paineis'!$I118="X","",'LC - Paineis'!A118))</f>
        <v>0</v>
      </c>
      <c r="B98" s="122" t="str">
        <f>IF(ISBLANK('LC - Paineis'!B118),"",IF('LC - Paineis'!$I118="X","",'LC - Paineis'!B118))</f>
        <v xml:space="preserve">  </v>
      </c>
      <c r="C98" s="122">
        <f>IF(ISBLANK('LC - Paineis'!D118),"",IF('LC - Paineis'!$I118="X","",'LC - Paineis'!D118))</f>
        <v>0</v>
      </c>
      <c r="D98" s="122">
        <f>IF(ISBLANK('LC - Paineis'!E118),"",IF('LC - Paineis'!$I118="X","",'LC - Paineis'!E118))</f>
        <v>0</v>
      </c>
      <c r="E98" s="122">
        <f>IF(ISBLANK('LC - Paineis'!F118),"",IF('LC - Paineis'!$I118="X","",'LC - Paineis'!F118))</f>
        <v>0</v>
      </c>
      <c r="F98" s="122">
        <f>IF(ISBLANK('LC - Paineis'!G118),"",IF('LC - Paineis'!$I118="X","",'LC - Paineis'!G118))</f>
        <v>0</v>
      </c>
      <c r="G98" s="122">
        <f>IF(ISBLANK('LC - Paineis'!H118),"",IF('LC - Paineis'!$I118="X","",'LC - Paineis'!H118))</f>
        <v>0</v>
      </c>
      <c r="H98" s="122">
        <f>IF(ISBLANK('LC - Paineis'!H118),"",IF('LC - Paineis'!$I118="X","",'LC - Paineis'!H118))</f>
        <v>0</v>
      </c>
      <c r="I98" s="122">
        <f>IF(ISBLANK('LC - Paineis'!I118),"",IF('LC - Paineis'!$I118="X","",'LC - Paineis'!I118))</f>
        <v>0</v>
      </c>
    </row>
    <row r="99" spans="1:9" x14ac:dyDescent="0.2">
      <c r="A99" s="122">
        <f>IF(ISBLANK('LC - Paineis'!A119),"",IF('LC - Paineis'!$I119="X","",'LC - Paineis'!A119))</f>
        <v>0</v>
      </c>
      <c r="B99" s="122" t="str">
        <f>IF(ISBLANK('LC - Paineis'!B119),"",IF('LC - Paineis'!$I119="X","",'LC - Paineis'!B119))</f>
        <v xml:space="preserve">  </v>
      </c>
      <c r="C99" s="122">
        <f>IF(ISBLANK('LC - Paineis'!D119),"",IF('LC - Paineis'!$I119="X","",'LC - Paineis'!D119))</f>
        <v>0</v>
      </c>
      <c r="D99" s="122">
        <f>IF(ISBLANK('LC - Paineis'!E119),"",IF('LC - Paineis'!$I119="X","",'LC - Paineis'!E119))</f>
        <v>0</v>
      </c>
      <c r="E99" s="122">
        <f>IF(ISBLANK('LC - Paineis'!F119),"",IF('LC - Paineis'!$I119="X","",'LC - Paineis'!F119))</f>
        <v>0</v>
      </c>
      <c r="F99" s="122">
        <f>IF(ISBLANK('LC - Paineis'!G119),"",IF('LC - Paineis'!$I119="X","",'LC - Paineis'!G119))</f>
        <v>0</v>
      </c>
      <c r="G99" s="122">
        <f>IF(ISBLANK('LC - Paineis'!H119),"",IF('LC - Paineis'!$I119="X","",'LC - Paineis'!H119))</f>
        <v>0</v>
      </c>
      <c r="H99" s="122">
        <f>IF(ISBLANK('LC - Paineis'!H119),"",IF('LC - Paineis'!$I119="X","",'LC - Paineis'!H119))</f>
        <v>0</v>
      </c>
      <c r="I99" s="122">
        <f>IF(ISBLANK('LC - Paineis'!I119),"",IF('LC - Paineis'!$I119="X","",'LC - Paineis'!I119))</f>
        <v>0</v>
      </c>
    </row>
    <row r="100" spans="1:9" x14ac:dyDescent="0.2">
      <c r="A100" s="122">
        <f>IF(ISBLANK('LC - Paineis'!A120),"",IF('LC - Paineis'!$I120="X","",'LC - Paineis'!A120))</f>
        <v>0</v>
      </c>
      <c r="B100" s="122" t="str">
        <f>IF(ISBLANK('LC - Paineis'!B120),"",IF('LC - Paineis'!$I120="X","",'LC - Paineis'!B120))</f>
        <v xml:space="preserve">  </v>
      </c>
      <c r="C100" s="122">
        <f>IF(ISBLANK('LC - Paineis'!D120),"",IF('LC - Paineis'!$I120="X","",'LC - Paineis'!D120))</f>
        <v>0</v>
      </c>
      <c r="D100" s="122">
        <f>IF(ISBLANK('LC - Paineis'!E120),"",IF('LC - Paineis'!$I120="X","",'LC - Paineis'!E120))</f>
        <v>0</v>
      </c>
      <c r="E100" s="122">
        <f>IF(ISBLANK('LC - Paineis'!F120),"",IF('LC - Paineis'!$I120="X","",'LC - Paineis'!F120))</f>
        <v>0</v>
      </c>
      <c r="F100" s="122">
        <f>IF(ISBLANK('LC - Paineis'!G120),"",IF('LC - Paineis'!$I120="X","",'LC - Paineis'!G120))</f>
        <v>0</v>
      </c>
      <c r="G100" s="122">
        <f>IF(ISBLANK('LC - Paineis'!H120),"",IF('LC - Paineis'!$I120="X","",'LC - Paineis'!H120))</f>
        <v>0</v>
      </c>
      <c r="H100" s="122">
        <f>IF(ISBLANK('LC - Paineis'!H120),"",IF('LC - Paineis'!$I120="X","",'LC - Paineis'!H120))</f>
        <v>0</v>
      </c>
      <c r="I100" s="122">
        <f>IF(ISBLANK('LC - Paineis'!I120),"",IF('LC - Paineis'!$I120="X","",'LC - Paineis'!I120))</f>
        <v>0</v>
      </c>
    </row>
    <row r="101" spans="1:9" x14ac:dyDescent="0.2">
      <c r="A101" s="122">
        <f>IF(ISBLANK('LC - Paineis'!A121),"",IF('LC - Paineis'!$I121="X","",'LC - Paineis'!A121))</f>
        <v>0</v>
      </c>
      <c r="B101" s="122" t="str">
        <f>IF(ISBLANK('LC - Paineis'!B121),"",IF('LC - Paineis'!$I121="X","",'LC - Paineis'!B121))</f>
        <v xml:space="preserve">  </v>
      </c>
      <c r="C101" s="122">
        <f>IF(ISBLANK('LC - Paineis'!D121),"",IF('LC - Paineis'!$I121="X","",'LC - Paineis'!D121))</f>
        <v>0</v>
      </c>
      <c r="D101" s="122">
        <f>IF(ISBLANK('LC - Paineis'!E121),"",IF('LC - Paineis'!$I121="X","",'LC - Paineis'!E121))</f>
        <v>0</v>
      </c>
      <c r="E101" s="122">
        <f>IF(ISBLANK('LC - Paineis'!F121),"",IF('LC - Paineis'!$I121="X","",'LC - Paineis'!F121))</f>
        <v>0</v>
      </c>
      <c r="F101" s="122">
        <f>IF(ISBLANK('LC - Paineis'!G121),"",IF('LC - Paineis'!$I121="X","",'LC - Paineis'!G121))</f>
        <v>0</v>
      </c>
      <c r="G101" s="122">
        <f>IF(ISBLANK('LC - Paineis'!H121),"",IF('LC - Paineis'!$I121="X","",'LC - Paineis'!H121))</f>
        <v>0</v>
      </c>
      <c r="H101" s="122">
        <f>IF(ISBLANK('LC - Paineis'!H121),"",IF('LC - Paineis'!$I121="X","",'LC - Paineis'!H121))</f>
        <v>0</v>
      </c>
      <c r="I101" s="122">
        <f>IF(ISBLANK('LC - Paineis'!I121),"",IF('LC - Paineis'!$I121="X","",'LC - Paineis'!I121))</f>
        <v>0</v>
      </c>
    </row>
    <row r="102" spans="1:9" x14ac:dyDescent="0.2">
      <c r="A102" s="122">
        <f>IF(ISBLANK('LC - Paineis'!A122),"",IF('LC - Paineis'!$I122="X","",'LC - Paineis'!A122))</f>
        <v>0</v>
      </c>
      <c r="B102" s="122" t="str">
        <f>IF(ISBLANK('LC - Paineis'!B122),"",IF('LC - Paineis'!$I122="X","",'LC - Paineis'!B122))</f>
        <v xml:space="preserve">  </v>
      </c>
      <c r="C102" s="122">
        <f>IF(ISBLANK('LC - Paineis'!D122),"",IF('LC - Paineis'!$I122="X","",'LC - Paineis'!D122))</f>
        <v>0</v>
      </c>
      <c r="D102" s="122">
        <f>IF(ISBLANK('LC - Paineis'!E122),"",IF('LC - Paineis'!$I122="X","",'LC - Paineis'!E122))</f>
        <v>0</v>
      </c>
      <c r="E102" s="122">
        <f>IF(ISBLANK('LC - Paineis'!F122),"",IF('LC - Paineis'!$I122="X","",'LC - Paineis'!F122))</f>
        <v>0</v>
      </c>
      <c r="F102" s="122">
        <f>IF(ISBLANK('LC - Paineis'!G122),"",IF('LC - Paineis'!$I122="X","",'LC - Paineis'!G122))</f>
        <v>0</v>
      </c>
      <c r="G102" s="122">
        <f>IF(ISBLANK('LC - Paineis'!H122),"",IF('LC - Paineis'!$I122="X","",'LC - Paineis'!H122))</f>
        <v>0</v>
      </c>
      <c r="H102" s="122">
        <f>IF(ISBLANK('LC - Paineis'!H122),"",IF('LC - Paineis'!$I122="X","",'LC - Paineis'!H122))</f>
        <v>0</v>
      </c>
      <c r="I102" s="122">
        <f>IF(ISBLANK('LC - Paineis'!I122),"",IF('LC - Paineis'!$I122="X","",'LC - Paineis'!I122))</f>
        <v>0</v>
      </c>
    </row>
    <row r="103" spans="1:9" x14ac:dyDescent="0.2">
      <c r="A103" s="122">
        <f>IF(ISBLANK('LC - Paineis'!A123),"",IF('LC - Paineis'!$I123="X","",'LC - Paineis'!A123))</f>
        <v>0</v>
      </c>
      <c r="B103" s="122" t="str">
        <f>IF(ISBLANK('LC - Paineis'!B123),"",IF('LC - Paineis'!$I123="X","",'LC - Paineis'!B123))</f>
        <v xml:space="preserve">  </v>
      </c>
      <c r="C103" s="122">
        <f>IF(ISBLANK('LC - Paineis'!D123),"",IF('LC - Paineis'!$I123="X","",'LC - Paineis'!D123))</f>
        <v>0</v>
      </c>
      <c r="D103" s="122">
        <f>IF(ISBLANK('LC - Paineis'!E123),"",IF('LC - Paineis'!$I123="X","",'LC - Paineis'!E123))</f>
        <v>0</v>
      </c>
      <c r="E103" s="122">
        <f>IF(ISBLANK('LC - Paineis'!F123),"",IF('LC - Paineis'!$I123="X","",'LC - Paineis'!F123))</f>
        <v>0</v>
      </c>
      <c r="F103" s="122">
        <f>IF(ISBLANK('LC - Paineis'!G123),"",IF('LC - Paineis'!$I123="X","",'LC - Paineis'!G123))</f>
        <v>0</v>
      </c>
      <c r="G103" s="122">
        <f>IF(ISBLANK('LC - Paineis'!H123),"",IF('LC - Paineis'!$I123="X","",'LC - Paineis'!H123))</f>
        <v>0</v>
      </c>
      <c r="H103" s="122">
        <f>IF(ISBLANK('LC - Paineis'!H123),"",IF('LC - Paineis'!$I123="X","",'LC - Paineis'!H123))</f>
        <v>0</v>
      </c>
      <c r="I103" s="122">
        <f>IF(ISBLANK('LC - Paineis'!I123),"",IF('LC - Paineis'!$I123="X","",'LC - Paineis'!I123))</f>
        <v>0</v>
      </c>
    </row>
    <row r="104" spans="1:9" x14ac:dyDescent="0.2">
      <c r="A104" s="122">
        <f>IF(ISBLANK('LC - Paineis'!A124),"",IF('LC - Paineis'!$I124="X","",'LC - Paineis'!A124))</f>
        <v>0</v>
      </c>
      <c r="B104" s="122" t="str">
        <f>IF(ISBLANK('LC - Paineis'!B124),"",IF('LC - Paineis'!$I124="X","",'LC - Paineis'!B124))</f>
        <v xml:space="preserve">  </v>
      </c>
      <c r="C104" s="122">
        <f>IF(ISBLANK('LC - Paineis'!D124),"",IF('LC - Paineis'!$I124="X","",'LC - Paineis'!D124))</f>
        <v>0</v>
      </c>
      <c r="D104" s="122">
        <f>IF(ISBLANK('LC - Paineis'!E124),"",IF('LC - Paineis'!$I124="X","",'LC - Paineis'!E124))</f>
        <v>0</v>
      </c>
      <c r="E104" s="122">
        <f>IF(ISBLANK('LC - Paineis'!F124),"",IF('LC - Paineis'!$I124="X","",'LC - Paineis'!F124))</f>
        <v>0</v>
      </c>
      <c r="F104" s="122">
        <f>IF(ISBLANK('LC - Paineis'!G124),"",IF('LC - Paineis'!$I124="X","",'LC - Paineis'!G124))</f>
        <v>0</v>
      </c>
      <c r="G104" s="122">
        <f>IF(ISBLANK('LC - Paineis'!H124),"",IF('LC - Paineis'!$I124="X","",'LC - Paineis'!H124))</f>
        <v>0</v>
      </c>
      <c r="H104" s="122">
        <f>IF(ISBLANK('LC - Paineis'!H124),"",IF('LC - Paineis'!$I124="X","",'LC - Paineis'!H124))</f>
        <v>0</v>
      </c>
      <c r="I104" s="122">
        <f>IF(ISBLANK('LC - Paineis'!I124),"",IF('LC - Paineis'!$I124="X","",'LC - Paineis'!I124))</f>
        <v>0</v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71" activePane="bottomLeft" state="frozen"/>
      <selection activeCell="O1" sqref="O1"/>
      <selection pane="bottomLeft" activeCell="F75" sqref="F75"/>
    </sheetView>
  </sheetViews>
  <sheetFormatPr defaultRowHeight="12.75" x14ac:dyDescent="0.2"/>
  <cols>
    <col min="1" max="1" width="14.28515625" bestFit="1" customWidth="1"/>
    <col min="2" max="2" width="8.5703125" bestFit="1" customWidth="1"/>
    <col min="3" max="3" width="28.140625" bestFit="1" customWidth="1"/>
    <col min="4" max="4" width="8.7109375" bestFit="1" customWidth="1"/>
    <col min="5" max="7" width="31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5.7109375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2" t="s">
        <v>67</v>
      </c>
      <c r="B1" s="223" t="s">
        <v>68</v>
      </c>
      <c r="C1" s="223" t="s">
        <v>65</v>
      </c>
      <c r="D1" s="223" t="s">
        <v>69</v>
      </c>
      <c r="E1" s="223" t="s">
        <v>70</v>
      </c>
      <c r="F1" s="223" t="s">
        <v>71</v>
      </c>
      <c r="G1" s="223" t="s">
        <v>72</v>
      </c>
      <c r="H1" s="223" t="s">
        <v>73</v>
      </c>
      <c r="I1" s="223" t="s">
        <v>74</v>
      </c>
      <c r="J1" s="223" t="s">
        <v>75</v>
      </c>
      <c r="K1" s="223" t="s">
        <v>76</v>
      </c>
      <c r="L1" s="223" t="s">
        <v>77</v>
      </c>
      <c r="M1" s="223" t="s">
        <v>78</v>
      </c>
      <c r="N1" s="223" t="s">
        <v>79</v>
      </c>
      <c r="O1" s="223" t="s">
        <v>80</v>
      </c>
      <c r="P1" s="223" t="s">
        <v>81</v>
      </c>
      <c r="Q1" s="223" t="s">
        <v>82</v>
      </c>
      <c r="R1" s="223" t="s">
        <v>83</v>
      </c>
      <c r="S1" s="223" t="s">
        <v>84</v>
      </c>
      <c r="T1" s="223" t="s">
        <v>85</v>
      </c>
      <c r="U1" s="223" t="s">
        <v>86</v>
      </c>
      <c r="V1" s="227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43.5" x14ac:dyDescent="0.2">
      <c r="A2" s="221" t="s">
        <v>99</v>
      </c>
      <c r="B2" s="218" t="s">
        <v>89</v>
      </c>
      <c r="C2" s="218" t="s">
        <v>90</v>
      </c>
      <c r="D2" s="220">
        <v>1</v>
      </c>
      <c r="E2" s="220">
        <v>916</v>
      </c>
      <c r="F2" s="220">
        <v>721</v>
      </c>
      <c r="G2" s="220">
        <v>10</v>
      </c>
      <c r="H2" s="218" t="s">
        <v>91</v>
      </c>
      <c r="I2" s="218" t="s">
        <v>92</v>
      </c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>
        <v>4.09</v>
      </c>
      <c r="V2" s="228"/>
      <c r="W2" s="128">
        <f>VALUE(U2)</f>
        <v>4.09</v>
      </c>
      <c r="X2" s="140">
        <f>(E2*F2)/1000000</f>
        <v>0.66043600000000002</v>
      </c>
      <c r="Y2" s="142" t="str">
        <f>IF(ISBLANK(C2),"",C2 &amp; " " &amp; G2 &amp; "mm")</f>
        <v>AG L Gris 10mm</v>
      </c>
      <c r="Z2" s="140">
        <f>X2*D2</f>
        <v>0.66043600000000002</v>
      </c>
    </row>
    <row r="3" spans="1:26" ht="43.5" x14ac:dyDescent="0.2">
      <c r="A3" s="221" t="s">
        <v>132</v>
      </c>
      <c r="B3" s="218" t="s">
        <v>89</v>
      </c>
      <c r="C3" s="218" t="s">
        <v>90</v>
      </c>
      <c r="D3" s="220">
        <v>1</v>
      </c>
      <c r="E3" s="220">
        <v>560</v>
      </c>
      <c r="F3" s="220">
        <v>549</v>
      </c>
      <c r="G3" s="220">
        <v>10</v>
      </c>
      <c r="H3" s="218" t="s">
        <v>94</v>
      </c>
      <c r="I3" s="218" t="s">
        <v>92</v>
      </c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>
        <v>1.91</v>
      </c>
      <c r="V3" s="228"/>
      <c r="W3" s="128">
        <f>VALUE(U3)</f>
        <v>1.91</v>
      </c>
      <c r="X3" s="140">
        <f>(E3*F3)/1000000</f>
        <v>0.30743999999999999</v>
      </c>
      <c r="Y3" s="142" t="str">
        <f>IF(ISBLANK(C3),"",C3 &amp; " " &amp; G3 &amp; "mm")</f>
        <v>AG L Gris 10mm</v>
      </c>
      <c r="Z3" s="140">
        <f>X3*D3</f>
        <v>0.30743999999999999</v>
      </c>
    </row>
    <row r="4" spans="1:26" ht="43.5" x14ac:dyDescent="0.2">
      <c r="A4" s="221" t="s">
        <v>167</v>
      </c>
      <c r="B4" s="218" t="s">
        <v>89</v>
      </c>
      <c r="C4" s="218" t="s">
        <v>90</v>
      </c>
      <c r="D4" s="220">
        <v>1</v>
      </c>
      <c r="E4" s="220">
        <v>711</v>
      </c>
      <c r="F4" s="220">
        <v>600</v>
      </c>
      <c r="G4" s="220">
        <v>10</v>
      </c>
      <c r="H4" s="218" t="s">
        <v>96</v>
      </c>
      <c r="I4" s="218" t="s">
        <v>92</v>
      </c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>
        <v>2.64</v>
      </c>
      <c r="V4" s="228"/>
      <c r="W4" s="128">
        <f>VALUE(U4)</f>
        <v>2.64</v>
      </c>
      <c r="X4" s="140">
        <f>(E4*F4)/1000000</f>
        <v>0.42659999999999998</v>
      </c>
      <c r="Y4" s="142" t="str">
        <f>IF(ISBLANK(C4),"",C4 &amp; " " &amp; G4 &amp; "mm")</f>
        <v>AG L Gris 10mm</v>
      </c>
      <c r="Z4" s="140">
        <f>X4*D4</f>
        <v>0.42659999999999998</v>
      </c>
    </row>
    <row r="5" spans="1:26" ht="43.5" x14ac:dyDescent="0.2">
      <c r="A5" s="221" t="s">
        <v>185</v>
      </c>
      <c r="B5" s="218" t="s">
        <v>89</v>
      </c>
      <c r="C5" s="218" t="s">
        <v>90</v>
      </c>
      <c r="D5" s="220">
        <v>1</v>
      </c>
      <c r="E5" s="220">
        <v>1000</v>
      </c>
      <c r="F5" s="220">
        <v>909</v>
      </c>
      <c r="G5" s="220">
        <v>10</v>
      </c>
      <c r="H5" s="218" t="s">
        <v>98</v>
      </c>
      <c r="I5" s="218" t="s">
        <v>92</v>
      </c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>
        <v>5.64</v>
      </c>
      <c r="V5" s="228"/>
      <c r="W5" s="128">
        <f>VALUE(U5)</f>
        <v>5.64</v>
      </c>
      <c r="X5" s="140">
        <f>(E5*F5)/1000000</f>
        <v>0.90900000000000003</v>
      </c>
      <c r="Y5" s="142" t="str">
        <f>IF(ISBLANK(C5),"",C5 &amp; " " &amp; G5 &amp; "mm")</f>
        <v>AG L Gris 10mm</v>
      </c>
      <c r="Z5" s="140">
        <f>X5*D5</f>
        <v>0.90900000000000003</v>
      </c>
    </row>
    <row r="6" spans="1:26" ht="43.5" x14ac:dyDescent="0.2">
      <c r="A6" s="221" t="s">
        <v>215</v>
      </c>
      <c r="B6" s="218" t="s">
        <v>89</v>
      </c>
      <c r="C6" s="218" t="s">
        <v>90</v>
      </c>
      <c r="D6" s="220">
        <v>1</v>
      </c>
      <c r="E6" s="220">
        <v>909</v>
      </c>
      <c r="F6" s="220">
        <v>500</v>
      </c>
      <c r="G6" s="220">
        <v>10</v>
      </c>
      <c r="H6" s="218" t="s">
        <v>100</v>
      </c>
      <c r="I6" s="218" t="s">
        <v>92</v>
      </c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>
        <v>2.82</v>
      </c>
      <c r="V6" s="228"/>
      <c r="W6" s="128">
        <f>VALUE(U6)</f>
        <v>2.82</v>
      </c>
      <c r="X6" s="140">
        <f>(E6*F6)/1000000</f>
        <v>0.45450000000000002</v>
      </c>
      <c r="Y6" s="142" t="str">
        <f>IF(ISBLANK(C6),"",C6 &amp; " " &amp; G6 &amp; "mm")</f>
        <v>AG L Gris 10mm</v>
      </c>
      <c r="Z6" s="140">
        <f>X6*D6</f>
        <v>0.45450000000000002</v>
      </c>
    </row>
    <row r="7" spans="1:26" ht="87" x14ac:dyDescent="0.2">
      <c r="A7" s="221" t="s">
        <v>118</v>
      </c>
      <c r="B7" s="218" t="s">
        <v>89</v>
      </c>
      <c r="C7" s="218" t="s">
        <v>90</v>
      </c>
      <c r="D7" s="220">
        <v>1</v>
      </c>
      <c r="E7" s="220">
        <v>282.5</v>
      </c>
      <c r="F7" s="220">
        <v>92</v>
      </c>
      <c r="G7" s="220">
        <v>16</v>
      </c>
      <c r="H7" s="218" t="s">
        <v>103</v>
      </c>
      <c r="I7" s="220"/>
      <c r="J7" s="218" t="s">
        <v>35</v>
      </c>
      <c r="K7" s="220"/>
      <c r="L7" s="220"/>
      <c r="M7" s="220"/>
      <c r="N7" s="220"/>
      <c r="O7" s="220"/>
      <c r="P7" s="220"/>
      <c r="Q7" s="220"/>
      <c r="R7" s="218" t="s">
        <v>92</v>
      </c>
      <c r="S7" s="220"/>
      <c r="T7" s="220"/>
      <c r="U7" s="220">
        <v>0.26</v>
      </c>
      <c r="V7" s="229" t="s">
        <v>92</v>
      </c>
      <c r="W7" s="128">
        <f>VALUE(U7)</f>
        <v>0.26</v>
      </c>
      <c r="X7" s="140">
        <f>(E7*F7)/1000000</f>
        <v>2.5989999999999999E-2</v>
      </c>
      <c r="Y7" s="142" t="str">
        <f>IF(ISBLANK(C7),"",C7 &amp; " " &amp; G7 &amp; "mm")</f>
        <v>AG L Gris 16mm</v>
      </c>
      <c r="Z7" s="140">
        <f>X7*D7</f>
        <v>2.5989999999999999E-2</v>
      </c>
    </row>
    <row r="8" spans="1:26" ht="87" x14ac:dyDescent="0.2">
      <c r="A8" s="221" t="s">
        <v>120</v>
      </c>
      <c r="B8" s="218" t="s">
        <v>89</v>
      </c>
      <c r="C8" s="218" t="s">
        <v>90</v>
      </c>
      <c r="D8" s="220">
        <v>1</v>
      </c>
      <c r="E8" s="220">
        <v>490</v>
      </c>
      <c r="F8" s="220">
        <v>282.5</v>
      </c>
      <c r="G8" s="220">
        <v>16</v>
      </c>
      <c r="H8" s="218" t="s">
        <v>105</v>
      </c>
      <c r="I8" s="220"/>
      <c r="J8" s="218" t="s">
        <v>35</v>
      </c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>
        <v>1.36</v>
      </c>
      <c r="V8" s="229" t="s">
        <v>92</v>
      </c>
      <c r="W8" s="128">
        <f>VALUE(U8)</f>
        <v>1.36</v>
      </c>
      <c r="X8" s="140">
        <f>(E8*F8)/1000000</f>
        <v>0.13842499999999999</v>
      </c>
      <c r="Y8" s="142" t="str">
        <f>IF(ISBLANK(C8),"",C8 &amp; " " &amp; G8 &amp; "mm")</f>
        <v>AG L Gris 16mm</v>
      </c>
      <c r="Z8" s="140">
        <f>X8*D8</f>
        <v>0.13842499999999999</v>
      </c>
    </row>
    <row r="9" spans="1:26" ht="43.5" x14ac:dyDescent="0.2">
      <c r="A9" s="221" t="s">
        <v>97</v>
      </c>
      <c r="B9" s="218" t="s">
        <v>89</v>
      </c>
      <c r="C9" s="218" t="s">
        <v>90</v>
      </c>
      <c r="D9" s="220">
        <v>1</v>
      </c>
      <c r="E9" s="220">
        <v>916</v>
      </c>
      <c r="F9" s="220">
        <v>523</v>
      </c>
      <c r="G9" s="220">
        <v>19</v>
      </c>
      <c r="H9" s="218" t="s">
        <v>107</v>
      </c>
      <c r="I9" s="218" t="s">
        <v>92</v>
      </c>
      <c r="J9" s="218" t="s">
        <v>35</v>
      </c>
      <c r="K9" s="220"/>
      <c r="L9" s="220"/>
      <c r="M9" s="220"/>
      <c r="N9" s="220"/>
      <c r="O9" s="220"/>
      <c r="P9" s="218" t="s">
        <v>92</v>
      </c>
      <c r="Q9" s="218" t="s">
        <v>92</v>
      </c>
      <c r="R9" s="218" t="s">
        <v>92</v>
      </c>
      <c r="S9" s="220"/>
      <c r="T9" s="220"/>
      <c r="U9" s="220">
        <v>5.64</v>
      </c>
      <c r="V9" s="229" t="s">
        <v>92</v>
      </c>
      <c r="W9" s="128">
        <f>VALUE(U9)</f>
        <v>5.64</v>
      </c>
      <c r="X9" s="140">
        <f>(E9*F9)/1000000</f>
        <v>0.47906799999999999</v>
      </c>
      <c r="Y9" s="142" t="str">
        <f>IF(ISBLANK(C9),"",C9 &amp; " " &amp; G9 &amp; "mm")</f>
        <v>AG L Gris 19mm</v>
      </c>
      <c r="Z9" s="140">
        <f>X9*D9</f>
        <v>0.47906799999999999</v>
      </c>
    </row>
    <row r="10" spans="1:26" ht="43.5" x14ac:dyDescent="0.2">
      <c r="A10" s="221" t="s">
        <v>112</v>
      </c>
      <c r="B10" s="218" t="s">
        <v>89</v>
      </c>
      <c r="C10" s="218" t="s">
        <v>90</v>
      </c>
      <c r="D10" s="220">
        <v>1</v>
      </c>
      <c r="E10" s="220">
        <v>683</v>
      </c>
      <c r="F10" s="220">
        <v>540</v>
      </c>
      <c r="G10" s="220">
        <v>19</v>
      </c>
      <c r="H10" s="218" t="s">
        <v>109</v>
      </c>
      <c r="I10" s="218" t="s">
        <v>92</v>
      </c>
      <c r="J10" s="218" t="s">
        <v>35</v>
      </c>
      <c r="K10" s="220"/>
      <c r="L10" s="220"/>
      <c r="M10" s="220"/>
      <c r="N10" s="220"/>
      <c r="O10" s="220"/>
      <c r="P10" s="220"/>
      <c r="Q10" s="220"/>
      <c r="R10" s="218" t="s">
        <v>92</v>
      </c>
      <c r="S10" s="220"/>
      <c r="T10" s="220"/>
      <c r="U10" s="220">
        <v>4.33</v>
      </c>
      <c r="V10" s="229" t="s">
        <v>92</v>
      </c>
      <c r="W10" s="128">
        <f>VALUE(U10)</f>
        <v>4.33</v>
      </c>
      <c r="X10" s="140">
        <f>(E10*F10)/1000000</f>
        <v>0.36881999999999998</v>
      </c>
      <c r="Y10" s="142" t="str">
        <f>IF(ISBLANK(C10),"",C10 &amp; " " &amp; G10 &amp; "mm")</f>
        <v>AG L Gris 19mm</v>
      </c>
      <c r="Z10" s="140">
        <f>X10*D10</f>
        <v>0.36881999999999998</v>
      </c>
    </row>
    <row r="11" spans="1:26" ht="43.5" x14ac:dyDescent="0.2">
      <c r="A11" s="221" t="s">
        <v>88</v>
      </c>
      <c r="B11" s="218" t="s">
        <v>89</v>
      </c>
      <c r="C11" s="218" t="s">
        <v>90</v>
      </c>
      <c r="D11" s="219">
        <v>1</v>
      </c>
      <c r="E11" s="220">
        <v>916</v>
      </c>
      <c r="F11" s="220">
        <v>540</v>
      </c>
      <c r="G11" s="220">
        <v>19</v>
      </c>
      <c r="H11" s="218" t="s">
        <v>111</v>
      </c>
      <c r="I11" s="218" t="s">
        <v>92</v>
      </c>
      <c r="J11" s="218" t="s">
        <v>35</v>
      </c>
      <c r="K11" s="220"/>
      <c r="L11" s="220"/>
      <c r="M11" s="220"/>
      <c r="N11" s="220"/>
      <c r="O11" s="220"/>
      <c r="P11" s="218" t="s">
        <v>92</v>
      </c>
      <c r="Q11" s="218" t="s">
        <v>92</v>
      </c>
      <c r="R11" s="218" t="s">
        <v>92</v>
      </c>
      <c r="S11" s="220"/>
      <c r="T11" s="220"/>
      <c r="U11" s="220">
        <v>5.82</v>
      </c>
      <c r="V11" s="228"/>
      <c r="W11" s="128">
        <f>VALUE(U11)</f>
        <v>5.82</v>
      </c>
      <c r="X11" s="140">
        <f>(E11*F11)/1000000</f>
        <v>0.49464000000000002</v>
      </c>
      <c r="Y11" s="142" t="str">
        <f>IF(ISBLANK(C11),"",C11 &amp; " " &amp; G11 &amp; "mm")</f>
        <v>AG L Gris 19mm</v>
      </c>
      <c r="Z11" s="140">
        <f>X11*D11</f>
        <v>0.49464000000000002</v>
      </c>
    </row>
    <row r="12" spans="1:26" ht="87" x14ac:dyDescent="0.2">
      <c r="A12" s="221" t="s">
        <v>116</v>
      </c>
      <c r="B12" s="218" t="s">
        <v>89</v>
      </c>
      <c r="C12" s="218" t="s">
        <v>90</v>
      </c>
      <c r="D12" s="220">
        <v>1</v>
      </c>
      <c r="E12" s="220">
        <v>302.5</v>
      </c>
      <c r="F12" s="220">
        <v>178</v>
      </c>
      <c r="G12" s="220">
        <v>19</v>
      </c>
      <c r="H12" s="218" t="s">
        <v>113</v>
      </c>
      <c r="I12" s="218" t="s">
        <v>92</v>
      </c>
      <c r="J12" s="218" t="s">
        <v>35</v>
      </c>
      <c r="K12" s="220"/>
      <c r="L12" s="220"/>
      <c r="M12" s="220"/>
      <c r="N12" s="220"/>
      <c r="O12" s="220"/>
      <c r="P12" s="218" t="s">
        <v>92</v>
      </c>
      <c r="Q12" s="218" t="s">
        <v>92</v>
      </c>
      <c r="R12" s="218" t="s">
        <v>92</v>
      </c>
      <c r="S12" s="218" t="s">
        <v>92</v>
      </c>
      <c r="T12" s="220"/>
      <c r="U12" s="220">
        <v>0.6</v>
      </c>
      <c r="V12" s="228"/>
      <c r="W12" s="128">
        <f>VALUE(U12)</f>
        <v>0.6</v>
      </c>
      <c r="X12" s="140">
        <f>(E12*F12)/1000000</f>
        <v>5.3844999999999997E-2</v>
      </c>
      <c r="Y12" s="142" t="str">
        <f>IF(ISBLANK(C12),"",C12 &amp; " " &amp; G12 &amp; "mm")</f>
        <v>AG L Gris 19mm</v>
      </c>
      <c r="Z12" s="140">
        <f>X12*D12</f>
        <v>5.3844999999999997E-2</v>
      </c>
    </row>
    <row r="13" spans="1:26" ht="43.5" x14ac:dyDescent="0.2">
      <c r="A13" s="221" t="s">
        <v>95</v>
      </c>
      <c r="B13" s="218" t="s">
        <v>89</v>
      </c>
      <c r="C13" s="218" t="s">
        <v>90</v>
      </c>
      <c r="D13" s="220">
        <v>1</v>
      </c>
      <c r="E13" s="220">
        <v>683</v>
      </c>
      <c r="F13" s="220">
        <v>540</v>
      </c>
      <c r="G13" s="220">
        <v>19</v>
      </c>
      <c r="H13" s="218" t="s">
        <v>115</v>
      </c>
      <c r="I13" s="218" t="s">
        <v>92</v>
      </c>
      <c r="J13" s="218" t="s">
        <v>35</v>
      </c>
      <c r="K13" s="220">
        <v>60</v>
      </c>
      <c r="L13" s="220">
        <v>60</v>
      </c>
      <c r="M13" s="220"/>
      <c r="N13" s="220"/>
      <c r="O13" s="220"/>
      <c r="P13" s="220"/>
      <c r="Q13" s="220"/>
      <c r="R13" s="218" t="s">
        <v>92</v>
      </c>
      <c r="S13" s="220"/>
      <c r="T13" s="220"/>
      <c r="U13" s="220">
        <v>4.33</v>
      </c>
      <c r="V13" s="228"/>
      <c r="W13" s="128">
        <f>VALUE(U13)</f>
        <v>4.33</v>
      </c>
      <c r="X13" s="140">
        <f>(E13*F13)/1000000</f>
        <v>0.36881999999999998</v>
      </c>
      <c r="Y13" s="142" t="str">
        <f>IF(ISBLANK(C13),"",C13 &amp; " " &amp; G13 &amp; "mm")</f>
        <v>AG L Gris 19mm</v>
      </c>
      <c r="Z13" s="140">
        <f>X13*D13</f>
        <v>0.36881999999999998</v>
      </c>
    </row>
    <row r="14" spans="1:26" ht="43.5" x14ac:dyDescent="0.2">
      <c r="A14" s="221" t="s">
        <v>93</v>
      </c>
      <c r="B14" s="218" t="s">
        <v>89</v>
      </c>
      <c r="C14" s="218" t="s">
        <v>90</v>
      </c>
      <c r="D14" s="220">
        <v>1</v>
      </c>
      <c r="E14" s="220">
        <v>683</v>
      </c>
      <c r="F14" s="220">
        <v>540</v>
      </c>
      <c r="G14" s="220">
        <v>19</v>
      </c>
      <c r="H14" s="218" t="s">
        <v>117</v>
      </c>
      <c r="I14" s="218" t="s">
        <v>92</v>
      </c>
      <c r="J14" s="218" t="s">
        <v>35</v>
      </c>
      <c r="K14" s="220">
        <v>60</v>
      </c>
      <c r="L14" s="220">
        <v>60</v>
      </c>
      <c r="M14" s="220"/>
      <c r="N14" s="220"/>
      <c r="O14" s="220"/>
      <c r="P14" s="220"/>
      <c r="Q14" s="220"/>
      <c r="R14" s="218" t="s">
        <v>92</v>
      </c>
      <c r="S14" s="220"/>
      <c r="T14" s="220"/>
      <c r="U14" s="220">
        <v>4.3</v>
      </c>
      <c r="V14" s="228"/>
      <c r="W14" s="128">
        <f>VALUE(U14)</f>
        <v>4.3</v>
      </c>
      <c r="X14" s="140">
        <f>(E14*F14)/1000000</f>
        <v>0.36881999999999998</v>
      </c>
      <c r="Y14" s="142" t="str">
        <f>IF(ISBLANK(C14),"",C14 &amp; " " &amp; G14 &amp; "mm")</f>
        <v>AG L Gris 19mm</v>
      </c>
      <c r="Z14" s="140">
        <f>X14*D14</f>
        <v>0.36881999999999998</v>
      </c>
    </row>
    <row r="15" spans="1:26" ht="65.25" x14ac:dyDescent="0.2">
      <c r="A15" s="221" t="s">
        <v>106</v>
      </c>
      <c r="B15" s="218" t="s">
        <v>89</v>
      </c>
      <c r="C15" s="218" t="s">
        <v>90</v>
      </c>
      <c r="D15" s="220">
        <v>1</v>
      </c>
      <c r="E15" s="220">
        <v>550.5</v>
      </c>
      <c r="F15" s="220">
        <v>535</v>
      </c>
      <c r="G15" s="220">
        <v>19</v>
      </c>
      <c r="H15" s="218" t="s">
        <v>119</v>
      </c>
      <c r="I15" s="218" t="s">
        <v>92</v>
      </c>
      <c r="J15" s="218" t="s">
        <v>35</v>
      </c>
      <c r="K15" s="220"/>
      <c r="L15" s="220"/>
      <c r="M15" s="220"/>
      <c r="N15" s="220"/>
      <c r="O15" s="220"/>
      <c r="P15" s="218" t="s">
        <v>92</v>
      </c>
      <c r="Q15" s="218" t="s">
        <v>92</v>
      </c>
      <c r="R15" s="218" t="s">
        <v>92</v>
      </c>
      <c r="S15" s="218" t="s">
        <v>92</v>
      </c>
      <c r="T15" s="220"/>
      <c r="U15" s="220">
        <v>3.47</v>
      </c>
      <c r="V15" s="228"/>
      <c r="W15" s="128">
        <f>VALUE(U15)</f>
        <v>3.47</v>
      </c>
      <c r="X15" s="140">
        <f>(E15*F15)/1000000</f>
        <v>0.29451749999999999</v>
      </c>
      <c r="Y15" s="142" t="str">
        <f>IF(ISBLANK(C15),"",C15 &amp; " " &amp; G15 &amp; "mm")</f>
        <v>AG L Gris 19mm</v>
      </c>
      <c r="Z15" s="140">
        <f>X15*D15</f>
        <v>0.29451749999999999</v>
      </c>
    </row>
    <row r="16" spans="1:26" ht="65.25" x14ac:dyDescent="0.2">
      <c r="A16" s="221" t="s">
        <v>122</v>
      </c>
      <c r="B16" s="218" t="s">
        <v>89</v>
      </c>
      <c r="C16" s="218" t="s">
        <v>90</v>
      </c>
      <c r="D16" s="220">
        <v>1</v>
      </c>
      <c r="E16" s="220">
        <v>535</v>
      </c>
      <c r="F16" s="220">
        <v>304.5</v>
      </c>
      <c r="G16" s="220">
        <v>19</v>
      </c>
      <c r="H16" s="218" t="s">
        <v>121</v>
      </c>
      <c r="I16" s="218" t="s">
        <v>92</v>
      </c>
      <c r="J16" s="218" t="s">
        <v>35</v>
      </c>
      <c r="K16" s="220"/>
      <c r="L16" s="220"/>
      <c r="M16" s="220"/>
      <c r="N16" s="220"/>
      <c r="O16" s="220"/>
      <c r="P16" s="218" t="s">
        <v>92</v>
      </c>
      <c r="Q16" s="218" t="s">
        <v>92</v>
      </c>
      <c r="R16" s="218" t="s">
        <v>92</v>
      </c>
      <c r="S16" s="218" t="s">
        <v>92</v>
      </c>
      <c r="T16" s="220"/>
      <c r="U16" s="220">
        <v>1.92</v>
      </c>
      <c r="V16" s="228"/>
      <c r="W16" s="128">
        <f>VALUE(U16)</f>
        <v>1.92</v>
      </c>
      <c r="X16" s="140">
        <f>(E16*F16)/1000000</f>
        <v>0.16290750000000001</v>
      </c>
      <c r="Y16" s="142" t="str">
        <f>IF(ISBLANK(C16),"",C16 &amp; " " &amp; G16 &amp; "mm")</f>
        <v>AG L Gris 19mm</v>
      </c>
      <c r="Z16" s="140">
        <f>X16*D16</f>
        <v>0.16290750000000001</v>
      </c>
    </row>
    <row r="17" spans="1:26" ht="43.5" x14ac:dyDescent="0.2">
      <c r="A17" s="221" t="s">
        <v>126</v>
      </c>
      <c r="B17" s="218" t="s">
        <v>89</v>
      </c>
      <c r="C17" s="218" t="s">
        <v>90</v>
      </c>
      <c r="D17" s="220">
        <v>1</v>
      </c>
      <c r="E17" s="220">
        <v>600</v>
      </c>
      <c r="F17" s="220">
        <v>550</v>
      </c>
      <c r="G17" s="220">
        <v>19</v>
      </c>
      <c r="H17" s="218" t="s">
        <v>123</v>
      </c>
      <c r="I17" s="218" t="s">
        <v>92</v>
      </c>
      <c r="J17" s="218" t="s">
        <v>35</v>
      </c>
      <c r="K17" s="220"/>
      <c r="L17" s="220"/>
      <c r="M17" s="220"/>
      <c r="N17" s="220"/>
      <c r="O17" s="220"/>
      <c r="P17" s="218" t="s">
        <v>92</v>
      </c>
      <c r="Q17" s="218" t="s">
        <v>92</v>
      </c>
      <c r="R17" s="218" t="s">
        <v>92</v>
      </c>
      <c r="S17" s="220"/>
      <c r="T17" s="220"/>
      <c r="U17" s="220">
        <v>3.88</v>
      </c>
      <c r="V17" s="228"/>
      <c r="W17" s="128">
        <f>VALUE(U17)</f>
        <v>3.88</v>
      </c>
      <c r="X17" s="140">
        <f>(E17*F17)/1000000</f>
        <v>0.33</v>
      </c>
      <c r="Y17" s="142" t="str">
        <f>IF(ISBLANK(C17),"",C17 &amp; " " &amp; G17 &amp; "mm")</f>
        <v>AG L Gris 19mm</v>
      </c>
      <c r="Z17" s="140">
        <f>X17*D17</f>
        <v>0.33</v>
      </c>
    </row>
    <row r="18" spans="1:26" ht="43.5" x14ac:dyDescent="0.2">
      <c r="A18" s="221" t="s">
        <v>130</v>
      </c>
      <c r="B18" s="218" t="s">
        <v>89</v>
      </c>
      <c r="C18" s="218" t="s">
        <v>90</v>
      </c>
      <c r="D18" s="220">
        <v>1</v>
      </c>
      <c r="E18" s="220">
        <v>721</v>
      </c>
      <c r="F18" s="220">
        <v>550</v>
      </c>
      <c r="G18" s="220">
        <v>19</v>
      </c>
      <c r="H18" s="218" t="s">
        <v>125</v>
      </c>
      <c r="I18" s="218" t="s">
        <v>92</v>
      </c>
      <c r="J18" s="218" t="s">
        <v>35</v>
      </c>
      <c r="K18" s="220"/>
      <c r="L18" s="220">
        <v>60</v>
      </c>
      <c r="M18" s="220"/>
      <c r="N18" s="220"/>
      <c r="O18" s="220"/>
      <c r="P18" s="218" t="s">
        <v>92</v>
      </c>
      <c r="Q18" s="220"/>
      <c r="R18" s="218" t="s">
        <v>92</v>
      </c>
      <c r="S18" s="220"/>
      <c r="T18" s="220"/>
      <c r="U18" s="220">
        <v>4.6500000000000004</v>
      </c>
      <c r="V18" s="228"/>
      <c r="W18" s="128">
        <f>VALUE(U18)</f>
        <v>4.6500000000000004</v>
      </c>
      <c r="X18" s="140">
        <f>(E18*F18)/1000000</f>
        <v>0.39655000000000001</v>
      </c>
      <c r="Y18" s="142" t="str">
        <f>IF(ISBLANK(C18),"",C18 &amp; " " &amp; G18 &amp; "mm")</f>
        <v>AG L Gris 19mm</v>
      </c>
      <c r="Z18" s="140">
        <f>X18*D18</f>
        <v>0.39655000000000001</v>
      </c>
    </row>
    <row r="19" spans="1:26" ht="43.5" x14ac:dyDescent="0.2">
      <c r="A19" s="221" t="s">
        <v>128</v>
      </c>
      <c r="B19" s="218" t="s">
        <v>89</v>
      </c>
      <c r="C19" s="218" t="s">
        <v>90</v>
      </c>
      <c r="D19" s="220">
        <v>1</v>
      </c>
      <c r="E19" s="220">
        <v>721</v>
      </c>
      <c r="F19" s="220">
        <v>550</v>
      </c>
      <c r="G19" s="220">
        <v>19</v>
      </c>
      <c r="H19" s="218" t="s">
        <v>127</v>
      </c>
      <c r="I19" s="218" t="s">
        <v>92</v>
      </c>
      <c r="J19" s="218" t="s">
        <v>35</v>
      </c>
      <c r="K19" s="220">
        <v>60</v>
      </c>
      <c r="L19" s="220"/>
      <c r="M19" s="220"/>
      <c r="N19" s="220"/>
      <c r="O19" s="220"/>
      <c r="P19" s="220"/>
      <c r="Q19" s="218" t="s">
        <v>92</v>
      </c>
      <c r="R19" s="218" t="s">
        <v>92</v>
      </c>
      <c r="S19" s="220"/>
      <c r="T19" s="220"/>
      <c r="U19" s="220">
        <v>4.5999999999999996</v>
      </c>
      <c r="V19" s="228"/>
      <c r="W19" s="128">
        <f>VALUE(U19)</f>
        <v>4.5999999999999996</v>
      </c>
      <c r="X19" s="140">
        <f>(E19*F19)/1000000</f>
        <v>0.39655000000000001</v>
      </c>
      <c r="Y19" s="142" t="str">
        <f>IF(ISBLANK(C19),"",C19 &amp; " " &amp; G19 &amp; "mm")</f>
        <v>AG L Gris 19mm</v>
      </c>
      <c r="Z19" s="140">
        <f>X19*D19</f>
        <v>0.39655000000000001</v>
      </c>
    </row>
    <row r="20" spans="1:26" ht="65.25" x14ac:dyDescent="0.2">
      <c r="A20" s="221" t="s">
        <v>134</v>
      </c>
      <c r="B20" s="218" t="s">
        <v>89</v>
      </c>
      <c r="C20" s="218" t="s">
        <v>90</v>
      </c>
      <c r="D20" s="220">
        <v>1</v>
      </c>
      <c r="E20" s="220">
        <v>562</v>
      </c>
      <c r="F20" s="220">
        <v>100</v>
      </c>
      <c r="G20" s="220">
        <v>19</v>
      </c>
      <c r="H20" s="218" t="s">
        <v>129</v>
      </c>
      <c r="I20" s="218" t="s">
        <v>92</v>
      </c>
      <c r="J20" s="218" t="s">
        <v>35</v>
      </c>
      <c r="K20" s="220">
        <v>30</v>
      </c>
      <c r="L20" s="220">
        <v>30</v>
      </c>
      <c r="M20" s="220"/>
      <c r="N20" s="220"/>
      <c r="O20" s="220"/>
      <c r="P20" s="220"/>
      <c r="Q20" s="220"/>
      <c r="R20" s="218" t="s">
        <v>92</v>
      </c>
      <c r="S20" s="218" t="s">
        <v>92</v>
      </c>
      <c r="T20" s="220"/>
      <c r="U20" s="220">
        <v>0.66</v>
      </c>
      <c r="V20" s="228"/>
      <c r="W20" s="128">
        <f>VALUE(U20)</f>
        <v>0.66</v>
      </c>
      <c r="X20" s="140">
        <f>(E20*F20)/1000000</f>
        <v>5.62E-2</v>
      </c>
      <c r="Y20" s="142" t="str">
        <f>IF(ISBLANK(C20),"",C20 &amp; " " &amp; G20 &amp; "mm")</f>
        <v>AG L Gris 19mm</v>
      </c>
      <c r="Z20" s="140">
        <f>X20*D20</f>
        <v>5.62E-2</v>
      </c>
    </row>
    <row r="21" spans="1:26" ht="65.25" x14ac:dyDescent="0.2">
      <c r="A21" s="221" t="s">
        <v>136</v>
      </c>
      <c r="B21" s="218" t="s">
        <v>89</v>
      </c>
      <c r="C21" s="218" t="s">
        <v>90</v>
      </c>
      <c r="D21" s="220">
        <v>1</v>
      </c>
      <c r="E21" s="220">
        <v>562</v>
      </c>
      <c r="F21" s="220">
        <v>120</v>
      </c>
      <c r="G21" s="220">
        <v>19</v>
      </c>
      <c r="H21" s="218" t="s">
        <v>131</v>
      </c>
      <c r="I21" s="218" t="s">
        <v>92</v>
      </c>
      <c r="J21" s="218" t="s">
        <v>35</v>
      </c>
      <c r="K21" s="220">
        <v>30</v>
      </c>
      <c r="L21" s="220">
        <v>30</v>
      </c>
      <c r="M21" s="220"/>
      <c r="N21" s="220"/>
      <c r="O21" s="220"/>
      <c r="P21" s="220"/>
      <c r="Q21" s="220"/>
      <c r="R21" s="218" t="s">
        <v>92</v>
      </c>
      <c r="S21" s="218" t="s">
        <v>92</v>
      </c>
      <c r="T21" s="220"/>
      <c r="U21" s="220">
        <v>0.79</v>
      </c>
      <c r="V21" s="228"/>
      <c r="W21" s="128">
        <f>VALUE(U21)</f>
        <v>0.79</v>
      </c>
      <c r="X21" s="140">
        <f>(E21*F21)/1000000</f>
        <v>6.744E-2</v>
      </c>
      <c r="Y21" s="142" t="str">
        <f>IF(ISBLANK(C21),"",C21 &amp; " " &amp; G21 &amp; "mm")</f>
        <v>AG L Gris 19mm</v>
      </c>
      <c r="Z21" s="140">
        <f>X21*D21</f>
        <v>6.744E-2</v>
      </c>
    </row>
    <row r="22" spans="1:26" ht="43.5" x14ac:dyDescent="0.2">
      <c r="A22" s="221" t="s">
        <v>165</v>
      </c>
      <c r="B22" s="218" t="s">
        <v>89</v>
      </c>
      <c r="C22" s="218" t="s">
        <v>90</v>
      </c>
      <c r="D22" s="220">
        <v>1</v>
      </c>
      <c r="E22" s="220">
        <v>600</v>
      </c>
      <c r="F22" s="220">
        <v>540</v>
      </c>
      <c r="G22" s="220">
        <v>19</v>
      </c>
      <c r="H22" s="218" t="s">
        <v>133</v>
      </c>
      <c r="I22" s="218" t="s">
        <v>92</v>
      </c>
      <c r="J22" s="218" t="s">
        <v>35</v>
      </c>
      <c r="K22" s="220"/>
      <c r="L22" s="220"/>
      <c r="M22" s="220"/>
      <c r="N22" s="220"/>
      <c r="O22" s="220"/>
      <c r="P22" s="220"/>
      <c r="Q22" s="220"/>
      <c r="R22" s="218" t="s">
        <v>92</v>
      </c>
      <c r="S22" s="220"/>
      <c r="T22" s="220"/>
      <c r="U22" s="220">
        <v>3.81</v>
      </c>
      <c r="V22" s="228"/>
      <c r="W22" s="128">
        <f>VALUE(U22)</f>
        <v>3.81</v>
      </c>
      <c r="X22" s="140">
        <f>(E22*F22)/1000000</f>
        <v>0.32400000000000001</v>
      </c>
      <c r="Y22" s="142" t="str">
        <f>IF(ISBLANK(C22),"",C22 &amp; " " &amp; G22 &amp; "mm")</f>
        <v>AG L Gris 19mm</v>
      </c>
      <c r="Z22" s="140">
        <f>X22*D22</f>
        <v>0.32400000000000001</v>
      </c>
    </row>
    <row r="23" spans="1:26" ht="43.5" x14ac:dyDescent="0.2">
      <c r="A23" s="221" t="s">
        <v>159</v>
      </c>
      <c r="B23" s="218" t="s">
        <v>89</v>
      </c>
      <c r="C23" s="218" t="s">
        <v>90</v>
      </c>
      <c r="D23" s="220">
        <v>1</v>
      </c>
      <c r="E23" s="220">
        <v>600</v>
      </c>
      <c r="F23" s="220">
        <v>540</v>
      </c>
      <c r="G23" s="220">
        <v>19</v>
      </c>
      <c r="H23" s="218" t="s">
        <v>135</v>
      </c>
      <c r="I23" s="218" t="s">
        <v>92</v>
      </c>
      <c r="J23" s="218" t="s">
        <v>35</v>
      </c>
      <c r="K23" s="220"/>
      <c r="L23" s="220"/>
      <c r="M23" s="220"/>
      <c r="N23" s="220"/>
      <c r="O23" s="220"/>
      <c r="P23" s="220"/>
      <c r="Q23" s="220"/>
      <c r="R23" s="218" t="s">
        <v>92</v>
      </c>
      <c r="S23" s="220"/>
      <c r="T23" s="220"/>
      <c r="U23" s="220">
        <v>3.81</v>
      </c>
      <c r="V23" s="229" t="s">
        <v>92</v>
      </c>
      <c r="W23" s="128">
        <f>VALUE(U23)</f>
        <v>3.81</v>
      </c>
      <c r="X23" s="140">
        <f>(E23*F23)/1000000</f>
        <v>0.32400000000000001</v>
      </c>
      <c r="Y23" s="142" t="str">
        <f>IF(ISBLANK(C23),"",C23 &amp; " " &amp; G23 &amp; "mm")</f>
        <v>AG L Gris 19mm</v>
      </c>
      <c r="Z23" s="140">
        <f>X23*D23</f>
        <v>0.32400000000000001</v>
      </c>
    </row>
    <row r="24" spans="1:26" ht="43.5" x14ac:dyDescent="0.2">
      <c r="A24" s="221" t="s">
        <v>163</v>
      </c>
      <c r="B24" s="218" t="s">
        <v>89</v>
      </c>
      <c r="C24" s="218" t="s">
        <v>90</v>
      </c>
      <c r="D24" s="220">
        <v>1</v>
      </c>
      <c r="E24" s="220">
        <v>673</v>
      </c>
      <c r="F24" s="220">
        <v>540</v>
      </c>
      <c r="G24" s="220">
        <v>19</v>
      </c>
      <c r="H24" s="218" t="s">
        <v>137</v>
      </c>
      <c r="I24" s="218" t="s">
        <v>92</v>
      </c>
      <c r="J24" s="218" t="s">
        <v>35</v>
      </c>
      <c r="K24" s="220">
        <v>60</v>
      </c>
      <c r="L24" s="220">
        <v>60</v>
      </c>
      <c r="M24" s="220"/>
      <c r="N24" s="220"/>
      <c r="O24" s="220"/>
      <c r="P24" s="220"/>
      <c r="Q24" s="220"/>
      <c r="R24" s="218" t="s">
        <v>92</v>
      </c>
      <c r="S24" s="220"/>
      <c r="T24" s="220"/>
      <c r="U24" s="220">
        <v>4.2699999999999996</v>
      </c>
      <c r="V24" s="228"/>
      <c r="W24" s="128">
        <f>VALUE(U24)</f>
        <v>4.2699999999999996</v>
      </c>
      <c r="X24" s="140">
        <f>(E24*F24)/1000000</f>
        <v>0.36342000000000002</v>
      </c>
      <c r="Y24" s="142" t="str">
        <f>IF(ISBLANK(C24),"",C24 &amp; " " &amp; G24 &amp; "mm")</f>
        <v>AG L Gris 19mm</v>
      </c>
      <c r="Z24" s="140">
        <f>X24*D24</f>
        <v>0.36342000000000002</v>
      </c>
    </row>
    <row r="25" spans="1:26" ht="43.5" x14ac:dyDescent="0.2">
      <c r="A25" s="221" t="s">
        <v>161</v>
      </c>
      <c r="B25" s="218" t="s">
        <v>89</v>
      </c>
      <c r="C25" s="218" t="s">
        <v>90</v>
      </c>
      <c r="D25" s="220">
        <v>1</v>
      </c>
      <c r="E25" s="220">
        <v>673</v>
      </c>
      <c r="F25" s="220">
        <v>540</v>
      </c>
      <c r="G25" s="220">
        <v>19</v>
      </c>
      <c r="H25" s="218" t="s">
        <v>139</v>
      </c>
      <c r="I25" s="218" t="s">
        <v>92</v>
      </c>
      <c r="J25" s="218" t="s">
        <v>35</v>
      </c>
      <c r="K25" s="220">
        <v>60</v>
      </c>
      <c r="L25" s="220">
        <v>60</v>
      </c>
      <c r="M25" s="220"/>
      <c r="N25" s="220"/>
      <c r="O25" s="220"/>
      <c r="P25" s="220"/>
      <c r="Q25" s="220"/>
      <c r="R25" s="218" t="s">
        <v>92</v>
      </c>
      <c r="S25" s="220"/>
      <c r="T25" s="220"/>
      <c r="U25" s="220">
        <v>4.3</v>
      </c>
      <c r="V25" s="228"/>
      <c r="W25" s="128">
        <f>VALUE(U25)</f>
        <v>4.3</v>
      </c>
      <c r="X25" s="140">
        <f>(E25*F25)/1000000</f>
        <v>0.36342000000000002</v>
      </c>
      <c r="Y25" s="142" t="str">
        <f>IF(ISBLANK(C25),"",C25 &amp; " " &amp; G25 &amp; "mm")</f>
        <v>AG L Gris 19mm</v>
      </c>
      <c r="Z25" s="140">
        <f>X25*D25</f>
        <v>0.36342000000000002</v>
      </c>
    </row>
    <row r="26" spans="1:26" ht="65.25" x14ac:dyDescent="0.2">
      <c r="A26" s="221" t="s">
        <v>169</v>
      </c>
      <c r="B26" s="218" t="s">
        <v>89</v>
      </c>
      <c r="C26" s="218" t="s">
        <v>90</v>
      </c>
      <c r="D26" s="220">
        <v>1</v>
      </c>
      <c r="E26" s="220">
        <v>560</v>
      </c>
      <c r="F26" s="220">
        <v>535</v>
      </c>
      <c r="G26" s="220">
        <v>19</v>
      </c>
      <c r="H26" s="218" t="s">
        <v>141</v>
      </c>
      <c r="I26" s="218" t="s">
        <v>92</v>
      </c>
      <c r="J26" s="218" t="s">
        <v>35</v>
      </c>
      <c r="K26" s="220"/>
      <c r="L26" s="220"/>
      <c r="M26" s="220"/>
      <c r="N26" s="220"/>
      <c r="O26" s="220"/>
      <c r="P26" s="218" t="s">
        <v>92</v>
      </c>
      <c r="Q26" s="218" t="s">
        <v>92</v>
      </c>
      <c r="R26" s="218" t="s">
        <v>92</v>
      </c>
      <c r="S26" s="218" t="s">
        <v>92</v>
      </c>
      <c r="T26" s="220"/>
      <c r="U26" s="220">
        <v>3.53</v>
      </c>
      <c r="V26" s="229" t="s">
        <v>92</v>
      </c>
      <c r="W26" s="128">
        <f>VALUE(U26)</f>
        <v>3.53</v>
      </c>
      <c r="X26" s="140">
        <f>(E26*F26)/1000000</f>
        <v>0.29959999999999998</v>
      </c>
      <c r="Y26" s="142" t="str">
        <f>IF(ISBLANK(C26),"",C26 &amp; " " &amp; G26 &amp; "mm")</f>
        <v>AG L Gris 19mm</v>
      </c>
      <c r="Z26" s="140">
        <f>X26*D26</f>
        <v>0.29959999999999998</v>
      </c>
    </row>
    <row r="27" spans="1:26" ht="43.5" x14ac:dyDescent="0.2">
      <c r="A27" s="221" t="s">
        <v>183</v>
      </c>
      <c r="B27" s="218" t="s">
        <v>89</v>
      </c>
      <c r="C27" s="218" t="s">
        <v>90</v>
      </c>
      <c r="D27" s="220">
        <v>1</v>
      </c>
      <c r="E27" s="220">
        <v>1000</v>
      </c>
      <c r="F27" s="220">
        <v>352</v>
      </c>
      <c r="G27" s="220">
        <v>19</v>
      </c>
      <c r="H27" s="218" t="s">
        <v>143</v>
      </c>
      <c r="I27" s="218" t="s">
        <v>92</v>
      </c>
      <c r="J27" s="218" t="s">
        <v>35</v>
      </c>
      <c r="K27" s="220"/>
      <c r="L27" s="220"/>
      <c r="M27" s="220"/>
      <c r="N27" s="220"/>
      <c r="O27" s="220"/>
      <c r="P27" s="218" t="s">
        <v>92</v>
      </c>
      <c r="Q27" s="218" t="s">
        <v>92</v>
      </c>
      <c r="R27" s="218" t="s">
        <v>92</v>
      </c>
      <c r="S27" s="220"/>
      <c r="T27" s="220"/>
      <c r="U27" s="220">
        <v>4.1399999999999997</v>
      </c>
      <c r="V27" s="228"/>
      <c r="W27" s="128">
        <f>VALUE(U27)</f>
        <v>4.1399999999999997</v>
      </c>
      <c r="X27" s="140">
        <f>(E27*F27)/1000000</f>
        <v>0.35199999999999998</v>
      </c>
      <c r="Y27" s="142" t="str">
        <f>IF(ISBLANK(C27),"",C27 &amp; " " &amp; G27 &amp; "mm")</f>
        <v>AG L Gris 19mm</v>
      </c>
      <c r="Z27" s="140">
        <f>X27*D27</f>
        <v>0.35199999999999998</v>
      </c>
    </row>
    <row r="28" spans="1:26" ht="43.5" x14ac:dyDescent="0.2">
      <c r="A28" s="221" t="s">
        <v>203</v>
      </c>
      <c r="B28" s="218" t="s">
        <v>89</v>
      </c>
      <c r="C28" s="218" t="s">
        <v>90</v>
      </c>
      <c r="D28" s="220">
        <v>1</v>
      </c>
      <c r="E28" s="220">
        <v>871</v>
      </c>
      <c r="F28" s="220">
        <v>352</v>
      </c>
      <c r="G28" s="220">
        <v>19</v>
      </c>
      <c r="H28" s="218" t="s">
        <v>145</v>
      </c>
      <c r="I28" s="218" t="s">
        <v>92</v>
      </c>
      <c r="J28" s="218" t="s">
        <v>35</v>
      </c>
      <c r="K28" s="220">
        <v>60</v>
      </c>
      <c r="L28" s="220">
        <v>60</v>
      </c>
      <c r="M28" s="220"/>
      <c r="N28" s="220"/>
      <c r="O28" s="220"/>
      <c r="P28" s="220"/>
      <c r="Q28" s="220"/>
      <c r="R28" s="218" t="s">
        <v>92</v>
      </c>
      <c r="S28" s="220"/>
      <c r="T28" s="220"/>
      <c r="U28" s="220">
        <v>3.6</v>
      </c>
      <c r="V28" s="228"/>
      <c r="W28" s="128">
        <f>VALUE(U28)</f>
        <v>3.6</v>
      </c>
      <c r="X28" s="140">
        <f>(E28*F28)/1000000</f>
        <v>0.30659199999999998</v>
      </c>
      <c r="Y28" s="142" t="str">
        <f>IF(ISBLANK(C28),"",C28 &amp; " " &amp; G28 &amp; "mm")</f>
        <v>AG L Gris 19mm</v>
      </c>
      <c r="Z28" s="140">
        <f>X28*D28</f>
        <v>0.30659199999999998</v>
      </c>
    </row>
    <row r="29" spans="1:26" ht="43.5" x14ac:dyDescent="0.2">
      <c r="A29" s="221" t="s">
        <v>177</v>
      </c>
      <c r="B29" s="218" t="s">
        <v>89</v>
      </c>
      <c r="C29" s="218" t="s">
        <v>90</v>
      </c>
      <c r="D29" s="220">
        <v>1</v>
      </c>
      <c r="E29" s="220">
        <v>1000</v>
      </c>
      <c r="F29" s="220">
        <v>352</v>
      </c>
      <c r="G29" s="220">
        <v>19</v>
      </c>
      <c r="H29" s="218" t="s">
        <v>147</v>
      </c>
      <c r="I29" s="218" t="s">
        <v>92</v>
      </c>
      <c r="J29" s="218" t="s">
        <v>35</v>
      </c>
      <c r="K29" s="220"/>
      <c r="L29" s="220"/>
      <c r="M29" s="220"/>
      <c r="N29" s="220"/>
      <c r="O29" s="220"/>
      <c r="P29" s="218" t="s">
        <v>92</v>
      </c>
      <c r="Q29" s="218" t="s">
        <v>92</v>
      </c>
      <c r="R29" s="218" t="s">
        <v>92</v>
      </c>
      <c r="S29" s="220"/>
      <c r="T29" s="220"/>
      <c r="U29" s="220">
        <v>4.1399999999999997</v>
      </c>
      <c r="V29" s="228"/>
      <c r="W29" s="128">
        <f>VALUE(U29)</f>
        <v>4.1399999999999997</v>
      </c>
      <c r="X29" s="140">
        <f>(E29*F29)/1000000</f>
        <v>0.35199999999999998</v>
      </c>
      <c r="Y29" s="142" t="str">
        <f>IF(ISBLANK(C29),"",C29 &amp; " " &amp; G29 &amp; "mm")</f>
        <v>AG L Gris 19mm</v>
      </c>
      <c r="Z29" s="140">
        <f>X29*D29</f>
        <v>0.35199999999999998</v>
      </c>
    </row>
    <row r="30" spans="1:26" ht="43.5" x14ac:dyDescent="0.2">
      <c r="A30" s="221" t="s">
        <v>181</v>
      </c>
      <c r="B30" s="218" t="s">
        <v>89</v>
      </c>
      <c r="C30" s="218" t="s">
        <v>90</v>
      </c>
      <c r="D30" s="220">
        <v>1</v>
      </c>
      <c r="E30" s="220">
        <v>871</v>
      </c>
      <c r="F30" s="220">
        <v>352</v>
      </c>
      <c r="G30" s="220">
        <v>19</v>
      </c>
      <c r="H30" s="218" t="s">
        <v>149</v>
      </c>
      <c r="I30" s="218" t="s">
        <v>92</v>
      </c>
      <c r="J30" s="218" t="s">
        <v>35</v>
      </c>
      <c r="K30" s="220">
        <v>60</v>
      </c>
      <c r="L30" s="220">
        <v>60</v>
      </c>
      <c r="M30" s="220"/>
      <c r="N30" s="220"/>
      <c r="O30" s="220"/>
      <c r="P30" s="220"/>
      <c r="Q30" s="220"/>
      <c r="R30" s="218" t="s">
        <v>92</v>
      </c>
      <c r="S30" s="220"/>
      <c r="T30" s="220"/>
      <c r="U30" s="220">
        <v>3.6</v>
      </c>
      <c r="V30" s="228"/>
      <c r="W30" s="128">
        <f>VALUE(U30)</f>
        <v>3.6</v>
      </c>
      <c r="X30" s="140">
        <f>(E30*F30)/1000000</f>
        <v>0.30659199999999998</v>
      </c>
      <c r="Y30" s="142" t="str">
        <f>IF(ISBLANK(C30),"",C30 &amp; " " &amp; G30 &amp; "mm")</f>
        <v>AG L Gris 19mm</v>
      </c>
      <c r="Z30" s="140">
        <f>X30*D30</f>
        <v>0.30659199999999998</v>
      </c>
    </row>
    <row r="31" spans="1:26" ht="43.5" x14ac:dyDescent="0.2">
      <c r="A31" s="221" t="s">
        <v>179</v>
      </c>
      <c r="B31" s="218" t="s">
        <v>89</v>
      </c>
      <c r="C31" s="218" t="s">
        <v>90</v>
      </c>
      <c r="D31" s="220">
        <v>1</v>
      </c>
      <c r="E31" s="220">
        <v>871</v>
      </c>
      <c r="F31" s="220">
        <v>352</v>
      </c>
      <c r="G31" s="220">
        <v>19</v>
      </c>
      <c r="H31" s="218" t="s">
        <v>151</v>
      </c>
      <c r="I31" s="218" t="s">
        <v>92</v>
      </c>
      <c r="J31" s="218" t="s">
        <v>35</v>
      </c>
      <c r="K31" s="220">
        <v>60</v>
      </c>
      <c r="L31" s="220">
        <v>60</v>
      </c>
      <c r="M31" s="220"/>
      <c r="N31" s="220"/>
      <c r="O31" s="220"/>
      <c r="P31" s="220"/>
      <c r="Q31" s="220"/>
      <c r="R31" s="218" t="s">
        <v>92</v>
      </c>
      <c r="S31" s="220"/>
      <c r="T31" s="220"/>
      <c r="U31" s="220">
        <v>3.6</v>
      </c>
      <c r="V31" s="228"/>
      <c r="W31" s="128">
        <f>VALUE(U31)</f>
        <v>3.6</v>
      </c>
      <c r="X31" s="140">
        <f>(E31*F31)/1000000</f>
        <v>0.30659199999999998</v>
      </c>
      <c r="Y31" s="142" t="str">
        <f>IF(ISBLANK(C31),"",C31 &amp; " " &amp; G31 &amp; "mm")</f>
        <v>AG L Gris 19mm</v>
      </c>
      <c r="Z31" s="140">
        <f>X31*D31</f>
        <v>0.30659199999999998</v>
      </c>
    </row>
    <row r="32" spans="1:26" ht="65.25" x14ac:dyDescent="0.2">
      <c r="A32" s="221" t="s">
        <v>201</v>
      </c>
      <c r="B32" s="218" t="s">
        <v>89</v>
      </c>
      <c r="C32" s="218" t="s">
        <v>90</v>
      </c>
      <c r="D32" s="220">
        <v>2</v>
      </c>
      <c r="E32" s="220">
        <v>469.5</v>
      </c>
      <c r="F32" s="220">
        <v>347</v>
      </c>
      <c r="G32" s="220">
        <v>19</v>
      </c>
      <c r="H32" s="218" t="s">
        <v>153</v>
      </c>
      <c r="I32" s="218" t="s">
        <v>92</v>
      </c>
      <c r="J32" s="218" t="s">
        <v>35</v>
      </c>
      <c r="K32" s="220"/>
      <c r="L32" s="220"/>
      <c r="M32" s="220"/>
      <c r="N32" s="220"/>
      <c r="O32" s="220"/>
      <c r="P32" s="218" t="s">
        <v>92</v>
      </c>
      <c r="Q32" s="218" t="s">
        <v>92</v>
      </c>
      <c r="R32" s="218" t="s">
        <v>92</v>
      </c>
      <c r="S32" s="218" t="s">
        <v>92</v>
      </c>
      <c r="T32" s="220"/>
      <c r="U32" s="220">
        <v>1.92</v>
      </c>
      <c r="V32" s="229" t="s">
        <v>92</v>
      </c>
      <c r="W32" s="128">
        <f>VALUE(U32)</f>
        <v>1.92</v>
      </c>
      <c r="X32" s="140">
        <f>(E32*F32)/1000000</f>
        <v>0.16291649999999999</v>
      </c>
      <c r="Y32" s="142" t="str">
        <f>IF(ISBLANK(C32),"",C32 &amp; " " &amp; G32 &amp; "mm")</f>
        <v>AG L Gris 19mm</v>
      </c>
      <c r="Z32" s="140">
        <f>X32*D32</f>
        <v>0.32583299999999998</v>
      </c>
    </row>
    <row r="33" spans="1:26" ht="65.25" x14ac:dyDescent="0.2">
      <c r="A33" s="221" t="s">
        <v>205</v>
      </c>
      <c r="B33" s="218" t="s">
        <v>89</v>
      </c>
      <c r="C33" s="218" t="s">
        <v>90</v>
      </c>
      <c r="D33" s="220">
        <v>2</v>
      </c>
      <c r="E33" s="220">
        <v>469.5</v>
      </c>
      <c r="F33" s="220">
        <v>347</v>
      </c>
      <c r="G33" s="220">
        <v>19</v>
      </c>
      <c r="H33" s="218" t="s">
        <v>155</v>
      </c>
      <c r="I33" s="218" t="s">
        <v>92</v>
      </c>
      <c r="J33" s="218" t="s">
        <v>35</v>
      </c>
      <c r="K33" s="220"/>
      <c r="L33" s="220"/>
      <c r="M33" s="220"/>
      <c r="N33" s="220"/>
      <c r="O33" s="220"/>
      <c r="P33" s="218" t="s">
        <v>92</v>
      </c>
      <c r="Q33" s="218" t="s">
        <v>92</v>
      </c>
      <c r="R33" s="218" t="s">
        <v>92</v>
      </c>
      <c r="S33" s="218" t="s">
        <v>92</v>
      </c>
      <c r="T33" s="220"/>
      <c r="U33" s="220">
        <v>1.92</v>
      </c>
      <c r="V33" s="229" t="s">
        <v>92</v>
      </c>
      <c r="W33" s="128">
        <f>VALUE(U33)</f>
        <v>1.92</v>
      </c>
      <c r="X33" s="140">
        <f>(E33*F33)/1000000</f>
        <v>0.16291649999999999</v>
      </c>
      <c r="Y33" s="142" t="str">
        <f>IF(ISBLANK(C33),"",C33 &amp; " " &amp; G33 &amp; "mm")</f>
        <v>AG L Gris 19mm</v>
      </c>
      <c r="Z33" s="140">
        <f>X33*D33</f>
        <v>0.32583299999999998</v>
      </c>
    </row>
    <row r="34" spans="1:26" ht="43.5" x14ac:dyDescent="0.2">
      <c r="A34" s="221" t="s">
        <v>213</v>
      </c>
      <c r="B34" s="218" t="s">
        <v>89</v>
      </c>
      <c r="C34" s="218" t="s">
        <v>90</v>
      </c>
      <c r="D34" s="220">
        <v>1</v>
      </c>
      <c r="E34" s="220">
        <v>500</v>
      </c>
      <c r="F34" s="220">
        <v>352</v>
      </c>
      <c r="G34" s="220">
        <v>19</v>
      </c>
      <c r="H34" s="218" t="s">
        <v>158</v>
      </c>
      <c r="I34" s="218" t="s">
        <v>92</v>
      </c>
      <c r="J34" s="218" t="s">
        <v>35</v>
      </c>
      <c r="K34" s="220"/>
      <c r="L34" s="220"/>
      <c r="M34" s="220"/>
      <c r="N34" s="220"/>
      <c r="O34" s="220"/>
      <c r="P34" s="220"/>
      <c r="Q34" s="220"/>
      <c r="R34" s="218" t="s">
        <v>92</v>
      </c>
      <c r="S34" s="220"/>
      <c r="T34" s="220"/>
      <c r="U34" s="220">
        <v>2.0699999999999998</v>
      </c>
      <c r="V34" s="228"/>
      <c r="W34" s="128">
        <f>VALUE(U34)</f>
        <v>2.0699999999999998</v>
      </c>
      <c r="X34" s="140">
        <f>(E34*F34)/1000000</f>
        <v>0.17599999999999999</v>
      </c>
      <c r="Y34" s="142" t="str">
        <f>IF(ISBLANK(C34),"",C34 &amp; " " &amp; G34 &amp; "mm")</f>
        <v>AG L Gris 19mm</v>
      </c>
      <c r="Z34" s="140">
        <f>X34*D34</f>
        <v>0.17599999999999999</v>
      </c>
    </row>
    <row r="35" spans="1:26" ht="43.5" x14ac:dyDescent="0.2">
      <c r="A35" s="221" t="s">
        <v>207</v>
      </c>
      <c r="B35" s="218" t="s">
        <v>89</v>
      </c>
      <c r="C35" s="218" t="s">
        <v>90</v>
      </c>
      <c r="D35" s="220">
        <v>1</v>
      </c>
      <c r="E35" s="220">
        <v>500</v>
      </c>
      <c r="F35" s="220">
        <v>352</v>
      </c>
      <c r="G35" s="220">
        <v>19</v>
      </c>
      <c r="H35" s="218" t="s">
        <v>160</v>
      </c>
      <c r="I35" s="218" t="s">
        <v>92</v>
      </c>
      <c r="J35" s="218" t="s">
        <v>35</v>
      </c>
      <c r="K35" s="220"/>
      <c r="L35" s="220"/>
      <c r="M35" s="220"/>
      <c r="N35" s="220"/>
      <c r="O35" s="220"/>
      <c r="P35" s="220"/>
      <c r="Q35" s="220"/>
      <c r="R35" s="218" t="s">
        <v>92</v>
      </c>
      <c r="S35" s="220"/>
      <c r="T35" s="220"/>
      <c r="U35" s="220">
        <v>2.0699999999999998</v>
      </c>
      <c r="V35" s="228"/>
      <c r="W35" s="128">
        <f>VALUE(U35)</f>
        <v>2.0699999999999998</v>
      </c>
      <c r="X35" s="140">
        <f>(E35*F35)/1000000</f>
        <v>0.17599999999999999</v>
      </c>
      <c r="Y35" s="142" t="str">
        <f>IF(ISBLANK(C35),"",C35 &amp; " " &amp; G35 &amp; "mm")</f>
        <v>AG L Gris 19mm</v>
      </c>
      <c r="Z35" s="140">
        <f>X35*D35</f>
        <v>0.17599999999999999</v>
      </c>
    </row>
    <row r="36" spans="1:26" ht="43.5" x14ac:dyDescent="0.2">
      <c r="A36" s="221" t="s">
        <v>211</v>
      </c>
      <c r="B36" s="218" t="s">
        <v>89</v>
      </c>
      <c r="C36" s="218" t="s">
        <v>90</v>
      </c>
      <c r="D36" s="220">
        <v>1</v>
      </c>
      <c r="E36" s="220">
        <v>871</v>
      </c>
      <c r="F36" s="220">
        <v>352</v>
      </c>
      <c r="G36" s="220">
        <v>19</v>
      </c>
      <c r="H36" s="218" t="s">
        <v>162</v>
      </c>
      <c r="I36" s="218" t="s">
        <v>92</v>
      </c>
      <c r="J36" s="218" t="s">
        <v>35</v>
      </c>
      <c r="K36" s="220">
        <v>60</v>
      </c>
      <c r="L36" s="220">
        <v>60</v>
      </c>
      <c r="M36" s="220"/>
      <c r="N36" s="220"/>
      <c r="O36" s="220"/>
      <c r="P36" s="220"/>
      <c r="Q36" s="220"/>
      <c r="R36" s="218" t="s">
        <v>92</v>
      </c>
      <c r="S36" s="220"/>
      <c r="T36" s="220"/>
      <c r="U36" s="220">
        <v>3.6</v>
      </c>
      <c r="V36" s="228"/>
      <c r="W36" s="128">
        <f>VALUE(U36)</f>
        <v>3.6</v>
      </c>
      <c r="X36" s="140">
        <f>(E36*F36)/1000000</f>
        <v>0.30659199999999998</v>
      </c>
      <c r="Y36" s="142" t="str">
        <f>IF(ISBLANK(C36),"",C36 &amp; " " &amp; G36 &amp; "mm")</f>
        <v>AG L Gris 19mm</v>
      </c>
      <c r="Z36" s="140">
        <f>X36*D36</f>
        <v>0.30659199999999998</v>
      </c>
    </row>
    <row r="37" spans="1:26" ht="43.5" x14ac:dyDescent="0.2">
      <c r="A37" s="221" t="s">
        <v>209</v>
      </c>
      <c r="B37" s="218" t="s">
        <v>89</v>
      </c>
      <c r="C37" s="218" t="s">
        <v>90</v>
      </c>
      <c r="D37" s="220">
        <v>1</v>
      </c>
      <c r="E37" s="220">
        <v>871</v>
      </c>
      <c r="F37" s="220">
        <v>352</v>
      </c>
      <c r="G37" s="220">
        <v>19</v>
      </c>
      <c r="H37" s="218" t="s">
        <v>164</v>
      </c>
      <c r="I37" s="218" t="s">
        <v>92</v>
      </c>
      <c r="J37" s="218" t="s">
        <v>35</v>
      </c>
      <c r="K37" s="220">
        <v>60</v>
      </c>
      <c r="L37" s="220">
        <v>60</v>
      </c>
      <c r="M37" s="220"/>
      <c r="N37" s="220"/>
      <c r="O37" s="220"/>
      <c r="P37" s="220"/>
      <c r="Q37" s="220"/>
      <c r="R37" s="218" t="s">
        <v>92</v>
      </c>
      <c r="S37" s="220"/>
      <c r="T37" s="220"/>
      <c r="U37" s="220">
        <v>3.6</v>
      </c>
      <c r="V37" s="228"/>
      <c r="W37" s="128">
        <f>VALUE(U37)</f>
        <v>3.6</v>
      </c>
      <c r="X37" s="140">
        <f>(E37*F37)/1000000</f>
        <v>0.30659199999999998</v>
      </c>
      <c r="Y37" s="142" t="str">
        <f>IF(ISBLANK(C37),"",C37 &amp; " " &amp; G37 &amp; "mm")</f>
        <v>AG L Gris 19mm</v>
      </c>
      <c r="Z37" s="140">
        <f>X37*D37</f>
        <v>0.30659199999999998</v>
      </c>
    </row>
    <row r="38" spans="1:26" ht="65.25" x14ac:dyDescent="0.2">
      <c r="A38" s="221" t="s">
        <v>221</v>
      </c>
      <c r="B38" s="218" t="s">
        <v>89</v>
      </c>
      <c r="C38" s="218" t="s">
        <v>90</v>
      </c>
      <c r="D38" s="220">
        <v>2</v>
      </c>
      <c r="E38" s="220">
        <v>460</v>
      </c>
      <c r="F38" s="220">
        <v>347</v>
      </c>
      <c r="G38" s="220">
        <v>19</v>
      </c>
      <c r="H38" s="218" t="s">
        <v>166</v>
      </c>
      <c r="I38" s="218" t="s">
        <v>92</v>
      </c>
      <c r="J38" s="218" t="s">
        <v>35</v>
      </c>
      <c r="K38" s="220"/>
      <c r="L38" s="220"/>
      <c r="M38" s="220"/>
      <c r="N38" s="220"/>
      <c r="O38" s="220"/>
      <c r="P38" s="218" t="s">
        <v>92</v>
      </c>
      <c r="Q38" s="218" t="s">
        <v>92</v>
      </c>
      <c r="R38" s="218" t="s">
        <v>92</v>
      </c>
      <c r="S38" s="218" t="s">
        <v>92</v>
      </c>
      <c r="T38" s="220"/>
      <c r="U38" s="220">
        <v>1.88</v>
      </c>
      <c r="V38" s="229" t="s">
        <v>92</v>
      </c>
      <c r="W38" s="128">
        <f>VALUE(U38)</f>
        <v>1.88</v>
      </c>
      <c r="X38" s="140">
        <f>(E38*F38)/1000000</f>
        <v>0.15962000000000001</v>
      </c>
      <c r="Y38" s="142" t="str">
        <f>IF(ISBLANK(C38),"",C38 &amp; " " &amp; G38 &amp; "mm")</f>
        <v>AG L Gris 19mm</v>
      </c>
      <c r="Z38" s="140">
        <f>X38*D38</f>
        <v>0.31924000000000002</v>
      </c>
    </row>
    <row r="39" spans="1:26" ht="43.5" x14ac:dyDescent="0.2">
      <c r="A39" s="221" t="s">
        <v>154</v>
      </c>
      <c r="B39" s="218" t="s">
        <v>89</v>
      </c>
      <c r="C39" s="218" t="s">
        <v>102</v>
      </c>
      <c r="D39" s="220">
        <v>1</v>
      </c>
      <c r="E39" s="220">
        <v>600</v>
      </c>
      <c r="F39" s="220">
        <v>400</v>
      </c>
      <c r="G39" s="220">
        <v>10</v>
      </c>
      <c r="H39" s="218" t="s">
        <v>168</v>
      </c>
      <c r="I39" s="218" t="s">
        <v>92</v>
      </c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>
        <v>1.77</v>
      </c>
      <c r="V39" s="228"/>
      <c r="W39" s="128">
        <f>VALUE(U39)</f>
        <v>1.77</v>
      </c>
      <c r="X39" s="140">
        <f>(E39*F39)/1000000</f>
        <v>0.24</v>
      </c>
      <c r="Y39" s="142" t="str">
        <f>IF(ISBLANK(C39),"",C39 &amp; " " &amp; G39 &amp; "mm")</f>
        <v>HDF 10mm</v>
      </c>
      <c r="Z39" s="140">
        <f>X39*D39</f>
        <v>0.24</v>
      </c>
    </row>
    <row r="40" spans="1:26" ht="65.25" x14ac:dyDescent="0.2">
      <c r="A40" s="221" t="s">
        <v>193</v>
      </c>
      <c r="B40" s="218" t="s">
        <v>89</v>
      </c>
      <c r="C40" s="218" t="s">
        <v>102</v>
      </c>
      <c r="D40" s="220">
        <v>1</v>
      </c>
      <c r="E40" s="220">
        <v>1500</v>
      </c>
      <c r="F40" s="220">
        <v>381</v>
      </c>
      <c r="G40" s="220">
        <v>10</v>
      </c>
      <c r="H40" s="218" t="s">
        <v>170</v>
      </c>
      <c r="I40" s="218" t="s">
        <v>92</v>
      </c>
      <c r="J40" s="218" t="s">
        <v>35</v>
      </c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>
        <v>4.46</v>
      </c>
      <c r="V40" s="228"/>
      <c r="W40" s="128">
        <f>VALUE(U40)</f>
        <v>4.46</v>
      </c>
      <c r="X40" s="140">
        <f>(E40*F40)/1000000</f>
        <v>0.57150000000000001</v>
      </c>
      <c r="Y40" s="142" t="str">
        <f>IF(ISBLANK(C40),"",C40 &amp; " " &amp; G40 &amp; "mm")</f>
        <v>HDF 10mm</v>
      </c>
      <c r="Z40" s="140">
        <f>X40*D40</f>
        <v>0.57150000000000001</v>
      </c>
    </row>
    <row r="41" spans="1:26" ht="87" x14ac:dyDescent="0.2">
      <c r="A41" s="221" t="s">
        <v>241</v>
      </c>
      <c r="B41" s="218" t="s">
        <v>89</v>
      </c>
      <c r="C41" s="218" t="s">
        <v>102</v>
      </c>
      <c r="D41" s="220">
        <v>1</v>
      </c>
      <c r="E41" s="220">
        <v>368</v>
      </c>
      <c r="F41" s="220">
        <v>23</v>
      </c>
      <c r="G41" s="220">
        <v>17</v>
      </c>
      <c r="H41" s="218" t="s">
        <v>172</v>
      </c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>
        <v>0.11223267000000001</v>
      </c>
      <c r="V41" s="228"/>
      <c r="W41" s="128">
        <f>VALUE(U41)</f>
        <v>0.11223267000000001</v>
      </c>
      <c r="X41" s="140">
        <f>(E41*F41)/1000000</f>
        <v>8.4639999999999993E-3</v>
      </c>
      <c r="Y41" s="142" t="str">
        <f>IF(ISBLANK(C41),"",C41 &amp; " " &amp; G41 &amp; "mm")</f>
        <v>HDF 17mm</v>
      </c>
      <c r="Z41" s="140">
        <f>X41*D41</f>
        <v>8.4639999999999993E-3</v>
      </c>
    </row>
    <row r="42" spans="1:26" ht="87" x14ac:dyDescent="0.2">
      <c r="A42" s="221" t="s">
        <v>243</v>
      </c>
      <c r="B42" s="218" t="s">
        <v>89</v>
      </c>
      <c r="C42" s="218" t="s">
        <v>102</v>
      </c>
      <c r="D42" s="220">
        <v>1</v>
      </c>
      <c r="E42" s="220">
        <v>436</v>
      </c>
      <c r="F42" s="220">
        <v>20</v>
      </c>
      <c r="G42" s="220">
        <v>17</v>
      </c>
      <c r="H42" s="218" t="s">
        <v>174</v>
      </c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>
        <v>0.11562778</v>
      </c>
      <c r="V42" s="228"/>
      <c r="W42" s="128">
        <f>VALUE(U42)</f>
        <v>0.11562778</v>
      </c>
      <c r="X42" s="140">
        <f>(E42*F42)/1000000</f>
        <v>8.7200000000000003E-3</v>
      </c>
      <c r="Y42" s="142" t="str">
        <f>IF(ISBLANK(C42),"",C42 &amp; " " &amp; G42 &amp; "mm")</f>
        <v>HDF 17mm</v>
      </c>
      <c r="Z42" s="140">
        <f>X42*D42</f>
        <v>8.7200000000000003E-3</v>
      </c>
    </row>
    <row r="43" spans="1:26" ht="65.25" x14ac:dyDescent="0.2">
      <c r="A43" s="221" t="s">
        <v>114</v>
      </c>
      <c r="B43" s="218" t="s">
        <v>89</v>
      </c>
      <c r="C43" s="218" t="s">
        <v>102</v>
      </c>
      <c r="D43" s="220">
        <v>1</v>
      </c>
      <c r="E43" s="220">
        <v>700</v>
      </c>
      <c r="F43" s="220">
        <v>332</v>
      </c>
      <c r="G43" s="220">
        <v>19</v>
      </c>
      <c r="H43" s="218" t="s">
        <v>176</v>
      </c>
      <c r="I43" s="218" t="s">
        <v>92</v>
      </c>
      <c r="J43" s="218" t="s">
        <v>35</v>
      </c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>
        <v>3.39</v>
      </c>
      <c r="V43" s="229" t="s">
        <v>92</v>
      </c>
      <c r="W43" s="128">
        <f>VALUE(U43)</f>
        <v>3.39</v>
      </c>
      <c r="X43" s="140">
        <f>(E43*F43)/1000000</f>
        <v>0.2324</v>
      </c>
      <c r="Y43" s="142" t="str">
        <f>IF(ISBLANK(C43),"",C43 &amp; " " &amp; G43 &amp; "mm")</f>
        <v>HDF 19mm</v>
      </c>
      <c r="Z43" s="140">
        <f>X43*D43</f>
        <v>0.2324</v>
      </c>
    </row>
    <row r="44" spans="1:26" ht="65.25" x14ac:dyDescent="0.2">
      <c r="A44" s="221" t="s">
        <v>104</v>
      </c>
      <c r="B44" s="218" t="s">
        <v>89</v>
      </c>
      <c r="C44" s="218" t="s">
        <v>102</v>
      </c>
      <c r="D44" s="220">
        <v>1</v>
      </c>
      <c r="E44" s="220">
        <v>700</v>
      </c>
      <c r="F44" s="220">
        <v>577.5</v>
      </c>
      <c r="G44" s="220">
        <v>19</v>
      </c>
      <c r="H44" s="218" t="s">
        <v>178</v>
      </c>
      <c r="I44" s="218" t="s">
        <v>92</v>
      </c>
      <c r="J44" s="218" t="s">
        <v>35</v>
      </c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>
        <v>5.92</v>
      </c>
      <c r="V44" s="229" t="s">
        <v>92</v>
      </c>
      <c r="W44" s="128">
        <f>VALUE(U44)</f>
        <v>5.92</v>
      </c>
      <c r="X44" s="140">
        <f>(E44*F44)/1000000</f>
        <v>0.40425</v>
      </c>
      <c r="Y44" s="142" t="str">
        <f>IF(ISBLANK(C44),"",C44 &amp; " " &amp; G44 &amp; "mm")</f>
        <v>HDF 19mm</v>
      </c>
      <c r="Z44" s="140">
        <f>X44*D44</f>
        <v>0.40425</v>
      </c>
    </row>
    <row r="45" spans="1:26" ht="65.25" x14ac:dyDescent="0.2">
      <c r="A45" s="221" t="s">
        <v>110</v>
      </c>
      <c r="B45" s="218" t="s">
        <v>89</v>
      </c>
      <c r="C45" s="218" t="s">
        <v>102</v>
      </c>
      <c r="D45" s="220">
        <v>1</v>
      </c>
      <c r="E45" s="220">
        <v>890</v>
      </c>
      <c r="F45" s="220">
        <v>679</v>
      </c>
      <c r="G45" s="220">
        <v>19</v>
      </c>
      <c r="H45" s="218" t="s">
        <v>180</v>
      </c>
      <c r="I45" s="218" t="s">
        <v>92</v>
      </c>
      <c r="J45" s="218" t="s">
        <v>35</v>
      </c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>
        <v>8.9600000000000009</v>
      </c>
      <c r="V45" s="228"/>
      <c r="W45" s="128">
        <f>VALUE(U45)</f>
        <v>8.9600000000000009</v>
      </c>
      <c r="X45" s="140">
        <f>(E45*F45)/1000000</f>
        <v>0.60431000000000001</v>
      </c>
      <c r="Y45" s="142" t="str">
        <f>IF(ISBLANK(C45),"",C45 &amp; " " &amp; G45 &amp; "mm")</f>
        <v>HDF 19mm</v>
      </c>
      <c r="Z45" s="140">
        <f>X45*D45</f>
        <v>0.60431000000000001</v>
      </c>
    </row>
    <row r="46" spans="1:26" ht="65.25" x14ac:dyDescent="0.2">
      <c r="A46" s="221" t="s">
        <v>101</v>
      </c>
      <c r="B46" s="218" t="s">
        <v>89</v>
      </c>
      <c r="C46" s="218" t="s">
        <v>102</v>
      </c>
      <c r="D46" s="220">
        <v>1</v>
      </c>
      <c r="E46" s="220">
        <v>2604</v>
      </c>
      <c r="F46" s="220">
        <v>150</v>
      </c>
      <c r="G46" s="220">
        <v>19</v>
      </c>
      <c r="H46" s="218" t="s">
        <v>182</v>
      </c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>
        <v>5.79</v>
      </c>
      <c r="V46" s="228"/>
      <c r="W46" s="128">
        <f>VALUE(U46)</f>
        <v>5.79</v>
      </c>
      <c r="X46" s="140">
        <f>(E46*F46)/1000000</f>
        <v>0.3906</v>
      </c>
      <c r="Y46" s="142" t="str">
        <f>IF(ISBLANK(C46),"",C46 &amp; " " &amp; G46 &amp; "mm")</f>
        <v>HDF 19mm</v>
      </c>
      <c r="Z46" s="140">
        <f>X46*D46</f>
        <v>0.3906</v>
      </c>
    </row>
    <row r="47" spans="1:26" ht="43.5" x14ac:dyDescent="0.2">
      <c r="A47" s="221" t="s">
        <v>124</v>
      </c>
      <c r="B47" s="218" t="s">
        <v>89</v>
      </c>
      <c r="C47" s="218" t="s">
        <v>102</v>
      </c>
      <c r="D47" s="220">
        <v>1</v>
      </c>
      <c r="E47" s="220">
        <v>700</v>
      </c>
      <c r="F47" s="220">
        <v>447</v>
      </c>
      <c r="G47" s="220">
        <v>19</v>
      </c>
      <c r="H47" s="218" t="s">
        <v>184</v>
      </c>
      <c r="I47" s="218" t="s">
        <v>92</v>
      </c>
      <c r="J47" s="218" t="s">
        <v>35</v>
      </c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>
        <v>4.5999999999999996</v>
      </c>
      <c r="V47" s="229" t="s">
        <v>92</v>
      </c>
      <c r="W47" s="128">
        <f>VALUE(U47)</f>
        <v>4.5999999999999996</v>
      </c>
      <c r="X47" s="140">
        <f>(E47*F47)/1000000</f>
        <v>0.31290000000000001</v>
      </c>
      <c r="Y47" s="142" t="str">
        <f>IF(ISBLANK(C47),"",C47 &amp; " " &amp; G47 &amp; "mm")</f>
        <v>HDF 19mm</v>
      </c>
      <c r="Z47" s="140">
        <f>X47*D47</f>
        <v>0.31290000000000001</v>
      </c>
    </row>
    <row r="48" spans="1:26" ht="65.25" x14ac:dyDescent="0.2">
      <c r="A48" s="221" t="s">
        <v>138</v>
      </c>
      <c r="B48" s="218" t="s">
        <v>89</v>
      </c>
      <c r="C48" s="218" t="s">
        <v>102</v>
      </c>
      <c r="D48" s="220">
        <v>1</v>
      </c>
      <c r="E48" s="220">
        <v>700</v>
      </c>
      <c r="F48" s="220">
        <v>596.5</v>
      </c>
      <c r="G48" s="220">
        <v>19</v>
      </c>
      <c r="H48" s="218" t="s">
        <v>186</v>
      </c>
      <c r="I48" s="218" t="s">
        <v>92</v>
      </c>
      <c r="J48" s="218" t="s">
        <v>35</v>
      </c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>
        <v>6.11</v>
      </c>
      <c r="V48" s="229" t="s">
        <v>92</v>
      </c>
      <c r="W48" s="128">
        <f>VALUE(U48)</f>
        <v>6.11</v>
      </c>
      <c r="X48" s="140">
        <f>(E48*F48)/1000000</f>
        <v>0.41754999999999998</v>
      </c>
      <c r="Y48" s="142" t="str">
        <f>IF(ISBLANK(C48),"",C48 &amp; " " &amp; G48 &amp; "mm")</f>
        <v>HDF 19mm</v>
      </c>
      <c r="Z48" s="140">
        <f>X48*D48</f>
        <v>0.41754999999999998</v>
      </c>
    </row>
    <row r="49" spans="1:26" ht="43.5" x14ac:dyDescent="0.2">
      <c r="A49" s="221" t="s">
        <v>140</v>
      </c>
      <c r="B49" s="218" t="s">
        <v>89</v>
      </c>
      <c r="C49" s="218" t="s">
        <v>102</v>
      </c>
      <c r="D49" s="220">
        <v>1</v>
      </c>
      <c r="E49" s="220">
        <v>619</v>
      </c>
      <c r="F49" s="220">
        <v>531</v>
      </c>
      <c r="G49" s="220">
        <v>19</v>
      </c>
      <c r="H49" s="218" t="s">
        <v>188</v>
      </c>
      <c r="I49" s="218" t="s">
        <v>92</v>
      </c>
      <c r="J49" s="218" t="s">
        <v>35</v>
      </c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>
        <v>4.87</v>
      </c>
      <c r="V49" s="228"/>
      <c r="W49" s="128">
        <f>VALUE(U49)</f>
        <v>4.87</v>
      </c>
      <c r="X49" s="140">
        <f>(E49*F49)/1000000</f>
        <v>0.32868900000000001</v>
      </c>
      <c r="Y49" s="142" t="str">
        <f>IF(ISBLANK(C49),"",C49 &amp; " " &amp; G49 &amp; "mm")</f>
        <v>HDF 19mm</v>
      </c>
      <c r="Z49" s="140">
        <f>X49*D49</f>
        <v>0.32868900000000001</v>
      </c>
    </row>
    <row r="50" spans="1:26" ht="65.25" x14ac:dyDescent="0.2">
      <c r="A50" s="221" t="s">
        <v>142</v>
      </c>
      <c r="B50" s="218" t="s">
        <v>89</v>
      </c>
      <c r="C50" s="218" t="s">
        <v>102</v>
      </c>
      <c r="D50" s="220">
        <v>1</v>
      </c>
      <c r="E50" s="220">
        <v>2518</v>
      </c>
      <c r="F50" s="220">
        <v>669</v>
      </c>
      <c r="G50" s="220">
        <v>19</v>
      </c>
      <c r="H50" s="218" t="s">
        <v>190</v>
      </c>
      <c r="I50" s="218" t="s">
        <v>92</v>
      </c>
      <c r="J50" s="218" t="s">
        <v>35</v>
      </c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>
        <v>16.38</v>
      </c>
      <c r="V50" s="228"/>
      <c r="W50" s="128">
        <f>VALUE(U50)</f>
        <v>16.38</v>
      </c>
      <c r="X50" s="140">
        <f>(E50*F50)/1000000</f>
        <v>1.684542</v>
      </c>
      <c r="Y50" s="142" t="str">
        <f>IF(ISBLANK(C50),"",C50 &amp; " " &amp; G50 &amp; "mm")</f>
        <v>HDF 19mm</v>
      </c>
      <c r="Z50" s="140">
        <f>X50*D50</f>
        <v>1.684542</v>
      </c>
    </row>
    <row r="51" spans="1:26" ht="65.25" x14ac:dyDescent="0.2">
      <c r="A51" s="221" t="s">
        <v>144</v>
      </c>
      <c r="B51" s="218" t="s">
        <v>89</v>
      </c>
      <c r="C51" s="218" t="s">
        <v>102</v>
      </c>
      <c r="D51" s="220">
        <v>1</v>
      </c>
      <c r="E51" s="220">
        <v>2368</v>
      </c>
      <c r="F51" s="220">
        <v>679</v>
      </c>
      <c r="G51" s="220">
        <v>19</v>
      </c>
      <c r="H51" s="218" t="s">
        <v>192</v>
      </c>
      <c r="I51" s="218" t="s">
        <v>92</v>
      </c>
      <c r="J51" s="218" t="s">
        <v>35</v>
      </c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>
        <v>23.18</v>
      </c>
      <c r="V51" s="228"/>
      <c r="W51" s="128">
        <f>VALUE(U51)</f>
        <v>23.18</v>
      </c>
      <c r="X51" s="140">
        <f>(E51*F51)/1000000</f>
        <v>1.607872</v>
      </c>
      <c r="Y51" s="142" t="str">
        <f>IF(ISBLANK(C51),"",C51 &amp; " " &amp; G51 &amp; "mm")</f>
        <v>HDF 19mm</v>
      </c>
      <c r="Z51" s="140">
        <f>X51*D51</f>
        <v>1.607872</v>
      </c>
    </row>
    <row r="52" spans="1:26" ht="43.5" x14ac:dyDescent="0.2">
      <c r="A52" s="221" t="s">
        <v>152</v>
      </c>
      <c r="B52" s="218" t="s">
        <v>89</v>
      </c>
      <c r="C52" s="218" t="s">
        <v>102</v>
      </c>
      <c r="D52" s="220">
        <v>1</v>
      </c>
      <c r="E52" s="220">
        <v>600</v>
      </c>
      <c r="F52" s="220">
        <v>540</v>
      </c>
      <c r="G52" s="220">
        <v>19</v>
      </c>
      <c r="H52" s="218" t="s">
        <v>194</v>
      </c>
      <c r="I52" s="218" t="s">
        <v>92</v>
      </c>
      <c r="J52" s="218" t="s">
        <v>35</v>
      </c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>
        <v>4.8</v>
      </c>
      <c r="V52" s="229" t="s">
        <v>92</v>
      </c>
      <c r="W52" s="128">
        <f>VALUE(U52)</f>
        <v>4.8</v>
      </c>
      <c r="X52" s="140">
        <f>(E52*F52)/1000000</f>
        <v>0.32400000000000001</v>
      </c>
      <c r="Y52" s="142" t="str">
        <f>IF(ISBLANK(C52),"",C52 &amp; " " &amp; G52 &amp; "mm")</f>
        <v>HDF 19mm</v>
      </c>
      <c r="Z52" s="140">
        <f>X52*D52</f>
        <v>0.32400000000000001</v>
      </c>
    </row>
    <row r="53" spans="1:26" ht="43.5" x14ac:dyDescent="0.2">
      <c r="A53" s="221" t="s">
        <v>146</v>
      </c>
      <c r="B53" s="218" t="s">
        <v>89</v>
      </c>
      <c r="C53" s="218" t="s">
        <v>102</v>
      </c>
      <c r="D53" s="220">
        <v>1</v>
      </c>
      <c r="E53" s="220">
        <v>600</v>
      </c>
      <c r="F53" s="220">
        <v>540</v>
      </c>
      <c r="G53" s="220">
        <v>19</v>
      </c>
      <c r="H53" s="218" t="s">
        <v>196</v>
      </c>
      <c r="I53" s="218" t="s">
        <v>92</v>
      </c>
      <c r="J53" s="218" t="s">
        <v>35</v>
      </c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>
        <v>4.8</v>
      </c>
      <c r="V53" s="228"/>
      <c r="W53" s="128">
        <f>VALUE(U53)</f>
        <v>4.8</v>
      </c>
      <c r="X53" s="140">
        <f>(E53*F53)/1000000</f>
        <v>0.32400000000000001</v>
      </c>
      <c r="Y53" s="142" t="str">
        <f>IF(ISBLANK(C53),"",C53 &amp; " " &amp; G53 &amp; "mm")</f>
        <v>HDF 19mm</v>
      </c>
      <c r="Z53" s="140">
        <f>X53*D53</f>
        <v>0.32400000000000001</v>
      </c>
    </row>
    <row r="54" spans="1:26" ht="43.5" x14ac:dyDescent="0.2">
      <c r="A54" s="221" t="s">
        <v>150</v>
      </c>
      <c r="B54" s="218" t="s">
        <v>89</v>
      </c>
      <c r="C54" s="218" t="s">
        <v>102</v>
      </c>
      <c r="D54" s="220">
        <v>1</v>
      </c>
      <c r="E54" s="220">
        <v>540</v>
      </c>
      <c r="F54" s="220">
        <v>362</v>
      </c>
      <c r="G54" s="220">
        <v>19</v>
      </c>
      <c r="H54" s="218" t="s">
        <v>198</v>
      </c>
      <c r="I54" s="218" t="s">
        <v>92</v>
      </c>
      <c r="J54" s="218" t="s">
        <v>35</v>
      </c>
      <c r="K54" s="220">
        <v>60</v>
      </c>
      <c r="L54" s="220">
        <v>60</v>
      </c>
      <c r="M54" s="220"/>
      <c r="N54" s="220"/>
      <c r="O54" s="220"/>
      <c r="P54" s="220"/>
      <c r="Q54" s="220"/>
      <c r="R54" s="220"/>
      <c r="S54" s="220"/>
      <c r="T54" s="220"/>
      <c r="U54" s="220">
        <v>2.89</v>
      </c>
      <c r="V54" s="228"/>
      <c r="W54" s="128">
        <f>VALUE(U54)</f>
        <v>2.89</v>
      </c>
      <c r="X54" s="140">
        <f>(E54*F54)/1000000</f>
        <v>0.19547999999999999</v>
      </c>
      <c r="Y54" s="142" t="str">
        <f>IF(ISBLANK(C54),"",C54 &amp; " " &amp; G54 &amp; "mm")</f>
        <v>HDF 19mm</v>
      </c>
      <c r="Z54" s="140">
        <f>X54*D54</f>
        <v>0.19547999999999999</v>
      </c>
    </row>
    <row r="55" spans="1:26" ht="43.5" x14ac:dyDescent="0.2">
      <c r="A55" s="221" t="s">
        <v>148</v>
      </c>
      <c r="B55" s="218" t="s">
        <v>89</v>
      </c>
      <c r="C55" s="218" t="s">
        <v>102</v>
      </c>
      <c r="D55" s="220">
        <v>1</v>
      </c>
      <c r="E55" s="220">
        <v>540</v>
      </c>
      <c r="F55" s="220">
        <v>362</v>
      </c>
      <c r="G55" s="220">
        <v>19</v>
      </c>
      <c r="H55" s="218" t="s">
        <v>200</v>
      </c>
      <c r="I55" s="218" t="s">
        <v>92</v>
      </c>
      <c r="J55" s="218" t="s">
        <v>35</v>
      </c>
      <c r="K55" s="220">
        <v>60</v>
      </c>
      <c r="L55" s="220">
        <v>60</v>
      </c>
      <c r="M55" s="220"/>
      <c r="N55" s="220"/>
      <c r="O55" s="220"/>
      <c r="P55" s="220"/>
      <c r="Q55" s="220"/>
      <c r="R55" s="220"/>
      <c r="S55" s="220"/>
      <c r="T55" s="220"/>
      <c r="U55" s="220">
        <v>2.9</v>
      </c>
      <c r="V55" s="228"/>
      <c r="W55" s="128">
        <f>VALUE(U55)</f>
        <v>2.9</v>
      </c>
      <c r="X55" s="140">
        <f>(E55*F55)/1000000</f>
        <v>0.19547999999999999</v>
      </c>
      <c r="Y55" s="142" t="str">
        <f>IF(ISBLANK(C55),"",C55 &amp; " " &amp; G55 &amp; "mm")</f>
        <v>HDF 19mm</v>
      </c>
      <c r="Z55" s="140">
        <f>X55*D55</f>
        <v>0.19547999999999999</v>
      </c>
    </row>
    <row r="56" spans="1:26" ht="65.25" x14ac:dyDescent="0.2">
      <c r="A56" s="221" t="s">
        <v>156</v>
      </c>
      <c r="B56" s="218" t="s">
        <v>89</v>
      </c>
      <c r="C56" s="218" t="s">
        <v>102</v>
      </c>
      <c r="D56" s="220">
        <v>2</v>
      </c>
      <c r="E56" s="220">
        <v>400</v>
      </c>
      <c r="F56" s="220">
        <v>70</v>
      </c>
      <c r="G56" s="220">
        <v>19</v>
      </c>
      <c r="H56" s="218" t="s">
        <v>202</v>
      </c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>
        <v>0.37</v>
      </c>
      <c r="V56" s="228"/>
      <c r="W56" s="128">
        <f>VALUE(U56)</f>
        <v>0.37</v>
      </c>
      <c r="X56" s="140">
        <f>(E56*F56)/1000000</f>
        <v>2.8000000000000001E-2</v>
      </c>
      <c r="Y56" s="142" t="str">
        <f>IF(ISBLANK(C56),"",C56 &amp; " " &amp; G56 &amp; "mm")</f>
        <v>HDF 19mm</v>
      </c>
      <c r="Z56" s="140">
        <f>X56*D56</f>
        <v>5.6000000000000001E-2</v>
      </c>
    </row>
    <row r="57" spans="1:26" ht="43.5" x14ac:dyDescent="0.2">
      <c r="A57" s="221" t="s">
        <v>171</v>
      </c>
      <c r="B57" s="218" t="s">
        <v>89</v>
      </c>
      <c r="C57" s="218" t="s">
        <v>102</v>
      </c>
      <c r="D57" s="220">
        <v>1</v>
      </c>
      <c r="E57" s="220">
        <v>733</v>
      </c>
      <c r="F57" s="220">
        <v>596</v>
      </c>
      <c r="G57" s="220">
        <v>19</v>
      </c>
      <c r="H57" s="218" t="s">
        <v>204</v>
      </c>
      <c r="I57" s="218" t="s">
        <v>92</v>
      </c>
      <c r="J57" s="218" t="s">
        <v>35</v>
      </c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>
        <v>6.45</v>
      </c>
      <c r="V57" s="228"/>
      <c r="W57" s="128">
        <f>VALUE(U57)</f>
        <v>6.45</v>
      </c>
      <c r="X57" s="140">
        <f>(E57*F57)/1000000</f>
        <v>0.43686799999999998</v>
      </c>
      <c r="Y57" s="142" t="str">
        <f>IF(ISBLANK(C57),"",C57 &amp; " " &amp; G57 &amp; "mm")</f>
        <v>HDF 19mm</v>
      </c>
      <c r="Z57" s="140">
        <f>X57*D57</f>
        <v>0.43686799999999998</v>
      </c>
    </row>
    <row r="58" spans="1:26" ht="65.25" x14ac:dyDescent="0.2">
      <c r="A58" s="221" t="s">
        <v>173</v>
      </c>
      <c r="B58" s="218" t="s">
        <v>89</v>
      </c>
      <c r="C58" s="218" t="s">
        <v>102</v>
      </c>
      <c r="D58" s="220">
        <v>1</v>
      </c>
      <c r="E58" s="220">
        <v>600</v>
      </c>
      <c r="F58" s="220">
        <v>90</v>
      </c>
      <c r="G58" s="220">
        <v>19</v>
      </c>
      <c r="H58" s="218" t="s">
        <v>206</v>
      </c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>
        <v>0.8</v>
      </c>
      <c r="V58" s="228"/>
      <c r="W58" s="128">
        <f>VALUE(U58)</f>
        <v>0.8</v>
      </c>
      <c r="X58" s="140">
        <f>(E58*F58)/1000000</f>
        <v>5.3999999999999999E-2</v>
      </c>
      <c r="Y58" s="142" t="str">
        <f>IF(ISBLANK(C58),"",C58 &amp; " " &amp; G58 &amp; "mm")</f>
        <v>HDF 19mm</v>
      </c>
      <c r="Z58" s="140">
        <f>X58*D58</f>
        <v>5.3999999999999999E-2</v>
      </c>
    </row>
    <row r="59" spans="1:26" ht="65.25" x14ac:dyDescent="0.2">
      <c r="A59" s="221" t="s">
        <v>175</v>
      </c>
      <c r="B59" s="218" t="s">
        <v>89</v>
      </c>
      <c r="C59" s="218" t="s">
        <v>102</v>
      </c>
      <c r="D59" s="220">
        <v>2</v>
      </c>
      <c r="E59" s="220">
        <v>400</v>
      </c>
      <c r="F59" s="220">
        <v>70</v>
      </c>
      <c r="G59" s="220">
        <v>19</v>
      </c>
      <c r="H59" s="218" t="s">
        <v>208</v>
      </c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>
        <v>0.37</v>
      </c>
      <c r="V59" s="228"/>
      <c r="W59" s="128">
        <f>VALUE(U59)</f>
        <v>0.37</v>
      </c>
      <c r="X59" s="140">
        <f>(E59*F59)/1000000</f>
        <v>2.8000000000000001E-2</v>
      </c>
      <c r="Y59" s="142" t="str">
        <f>IF(ISBLANK(C59),"",C59 &amp; " " &amp; G59 &amp; "mm")</f>
        <v>HDF 19mm</v>
      </c>
      <c r="Z59" s="140">
        <f>X59*D59</f>
        <v>5.6000000000000001E-2</v>
      </c>
    </row>
    <row r="60" spans="1:26" ht="43.5" x14ac:dyDescent="0.2">
      <c r="A60" s="221" t="s">
        <v>195</v>
      </c>
      <c r="B60" s="218" t="s">
        <v>89</v>
      </c>
      <c r="C60" s="218" t="s">
        <v>102</v>
      </c>
      <c r="D60" s="220">
        <v>1</v>
      </c>
      <c r="E60" s="220">
        <v>1000</v>
      </c>
      <c r="F60" s="220">
        <v>70</v>
      </c>
      <c r="G60" s="220">
        <v>19</v>
      </c>
      <c r="H60" s="218" t="s">
        <v>210</v>
      </c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>
        <v>1.04</v>
      </c>
      <c r="V60" s="228"/>
      <c r="W60" s="128">
        <f>VALUE(U60)</f>
        <v>1.04</v>
      </c>
      <c r="X60" s="140">
        <f>(E60*F60)/1000000</f>
        <v>7.0000000000000007E-2</v>
      </c>
      <c r="Y60" s="142" t="str">
        <f>IF(ISBLANK(C60),"",C60 &amp; " " &amp; G60 &amp; "mm")</f>
        <v>HDF 19mm</v>
      </c>
      <c r="Z60" s="140">
        <f>X60*D60</f>
        <v>7.0000000000000007E-2</v>
      </c>
    </row>
    <row r="61" spans="1:26" ht="65.25" x14ac:dyDescent="0.2">
      <c r="A61" s="221" t="s">
        <v>189</v>
      </c>
      <c r="B61" s="218" t="s">
        <v>89</v>
      </c>
      <c r="C61" s="218" t="s">
        <v>102</v>
      </c>
      <c r="D61" s="220">
        <v>1</v>
      </c>
      <c r="E61" s="220">
        <v>927</v>
      </c>
      <c r="F61" s="220">
        <v>497</v>
      </c>
      <c r="G61" s="220">
        <v>19</v>
      </c>
      <c r="H61" s="218" t="s">
        <v>212</v>
      </c>
      <c r="I61" s="218" t="s">
        <v>92</v>
      </c>
      <c r="J61" s="218" t="s">
        <v>35</v>
      </c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>
        <v>6.79</v>
      </c>
      <c r="V61" s="228"/>
      <c r="W61" s="128">
        <f>VALUE(U61)</f>
        <v>6.79</v>
      </c>
      <c r="X61" s="140">
        <f>(E61*F61)/1000000</f>
        <v>0.46071899999999999</v>
      </c>
      <c r="Y61" s="142" t="str">
        <f>IF(ISBLANK(C61),"",C61 &amp; " " &amp; G61 &amp; "mm")</f>
        <v>HDF 19mm</v>
      </c>
      <c r="Z61" s="140">
        <f>X61*D61</f>
        <v>0.46071899999999999</v>
      </c>
    </row>
    <row r="62" spans="1:26" ht="65.25" x14ac:dyDescent="0.2">
      <c r="A62" s="221" t="s">
        <v>187</v>
      </c>
      <c r="B62" s="218" t="s">
        <v>89</v>
      </c>
      <c r="C62" s="218" t="s">
        <v>102</v>
      </c>
      <c r="D62" s="220">
        <v>1</v>
      </c>
      <c r="E62" s="220">
        <v>927</v>
      </c>
      <c r="F62" s="220">
        <v>496.5</v>
      </c>
      <c r="G62" s="220">
        <v>19</v>
      </c>
      <c r="H62" s="218" t="s">
        <v>214</v>
      </c>
      <c r="I62" s="218" t="s">
        <v>92</v>
      </c>
      <c r="J62" s="218" t="s">
        <v>35</v>
      </c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>
        <v>6.79</v>
      </c>
      <c r="V62" s="228"/>
      <c r="W62" s="128">
        <f>VALUE(U62)</f>
        <v>6.79</v>
      </c>
      <c r="X62" s="140">
        <f>(E62*F62)/1000000</f>
        <v>0.46025549999999998</v>
      </c>
      <c r="Y62" s="142" t="str">
        <f>IF(ISBLANK(C62),"",C62 &amp; " " &amp; G62 &amp; "mm")</f>
        <v>HDF 19mm</v>
      </c>
      <c r="Z62" s="140">
        <f>X62*D62</f>
        <v>0.46025549999999998</v>
      </c>
    </row>
    <row r="63" spans="1:26" ht="65.25" x14ac:dyDescent="0.2">
      <c r="A63" s="221" t="s">
        <v>197</v>
      </c>
      <c r="B63" s="218" t="s">
        <v>89</v>
      </c>
      <c r="C63" s="218" t="s">
        <v>102</v>
      </c>
      <c r="D63" s="220">
        <v>1</v>
      </c>
      <c r="E63" s="220">
        <v>1500</v>
      </c>
      <c r="F63" s="220">
        <v>90</v>
      </c>
      <c r="G63" s="220">
        <v>19</v>
      </c>
      <c r="H63" s="218" t="s">
        <v>216</v>
      </c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>
        <v>2</v>
      </c>
      <c r="V63" s="228"/>
      <c r="W63" s="128">
        <f>VALUE(U63)</f>
        <v>2</v>
      </c>
      <c r="X63" s="140">
        <f>(E63*F63)/1000000</f>
        <v>0.13500000000000001</v>
      </c>
      <c r="Y63" s="142" t="str">
        <f>IF(ISBLANK(C63),"",C63 &amp; " " &amp; G63 &amp; "mm")</f>
        <v>HDF 19mm</v>
      </c>
      <c r="Z63" s="140">
        <f>X63*D63</f>
        <v>0.13500000000000001</v>
      </c>
    </row>
    <row r="64" spans="1:26" ht="65.25" x14ac:dyDescent="0.2">
      <c r="A64" s="221" t="s">
        <v>199</v>
      </c>
      <c r="B64" s="218" t="s">
        <v>89</v>
      </c>
      <c r="C64" s="218" t="s">
        <v>102</v>
      </c>
      <c r="D64" s="220">
        <v>1</v>
      </c>
      <c r="E64" s="220">
        <v>948</v>
      </c>
      <c r="F64" s="220">
        <v>410</v>
      </c>
      <c r="G64" s="220">
        <v>19</v>
      </c>
      <c r="H64" s="218" t="s">
        <v>218</v>
      </c>
      <c r="I64" s="218" t="s">
        <v>92</v>
      </c>
      <c r="J64" s="218" t="s">
        <v>35</v>
      </c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>
        <v>5.76</v>
      </c>
      <c r="V64" s="228"/>
      <c r="W64" s="128">
        <f>VALUE(U64)</f>
        <v>5.76</v>
      </c>
      <c r="X64" s="140">
        <f>(E64*F64)/1000000</f>
        <v>0.38868000000000003</v>
      </c>
      <c r="Y64" s="142" t="str">
        <f>IF(ISBLANK(C64),"",C64 &amp; " " &amp; G64 &amp; "mm")</f>
        <v>HDF 19mm</v>
      </c>
      <c r="Z64" s="140">
        <f>X64*D64</f>
        <v>0.38868000000000003</v>
      </c>
    </row>
    <row r="65" spans="1:26" ht="65.25" x14ac:dyDescent="0.2">
      <c r="A65" s="221" t="s">
        <v>191</v>
      </c>
      <c r="B65" s="218" t="s">
        <v>89</v>
      </c>
      <c r="C65" s="218" t="s">
        <v>102</v>
      </c>
      <c r="D65" s="220">
        <v>2</v>
      </c>
      <c r="E65" s="220">
        <v>1500</v>
      </c>
      <c r="F65" s="220">
        <v>90</v>
      </c>
      <c r="G65" s="220">
        <v>19</v>
      </c>
      <c r="H65" s="218" t="s">
        <v>220</v>
      </c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>
        <v>1.79</v>
      </c>
      <c r="V65" s="228"/>
      <c r="W65" s="128">
        <f>VALUE(U65)</f>
        <v>1.79</v>
      </c>
      <c r="X65" s="140">
        <f>(E65*F65)/1000000</f>
        <v>0.13500000000000001</v>
      </c>
      <c r="Y65" s="142" t="str">
        <f>IF(ISBLANK(C65),"",C65 &amp; " " &amp; G65 &amp; "mm")</f>
        <v>HDF 19mm</v>
      </c>
      <c r="Z65" s="140">
        <f>X65*D65</f>
        <v>0.27</v>
      </c>
    </row>
    <row r="66" spans="1:26" ht="43.5" x14ac:dyDescent="0.2">
      <c r="A66" s="221" t="s">
        <v>219</v>
      </c>
      <c r="B66" s="218" t="s">
        <v>89</v>
      </c>
      <c r="C66" s="218" t="s">
        <v>102</v>
      </c>
      <c r="D66" s="220">
        <v>1</v>
      </c>
      <c r="E66" s="220">
        <v>500</v>
      </c>
      <c r="F66" s="220">
        <v>70</v>
      </c>
      <c r="G66" s="220">
        <v>19</v>
      </c>
      <c r="H66" s="218" t="s">
        <v>222</v>
      </c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>
        <v>0.52</v>
      </c>
      <c r="V66" s="228"/>
      <c r="W66" s="128">
        <f>VALUE(U66)</f>
        <v>0.52</v>
      </c>
      <c r="X66" s="140">
        <f>(E66*F66)/1000000</f>
        <v>3.5000000000000003E-2</v>
      </c>
      <c r="Y66" s="142" t="str">
        <f>IF(ISBLANK(C66),"",C66 &amp; " " &amp; G66 &amp; "mm")</f>
        <v>HDF 19mm</v>
      </c>
      <c r="Z66" s="140">
        <f>X66*D66</f>
        <v>3.5000000000000003E-2</v>
      </c>
    </row>
    <row r="67" spans="1:26" ht="65.25" x14ac:dyDescent="0.2">
      <c r="A67" s="221" t="s">
        <v>217</v>
      </c>
      <c r="B67" s="218" t="s">
        <v>89</v>
      </c>
      <c r="C67" s="218" t="s">
        <v>102</v>
      </c>
      <c r="D67" s="220">
        <v>1</v>
      </c>
      <c r="E67" s="220">
        <v>927</v>
      </c>
      <c r="F67" s="220">
        <v>496.5</v>
      </c>
      <c r="G67" s="220">
        <v>19</v>
      </c>
      <c r="H67" s="218" t="s">
        <v>224</v>
      </c>
      <c r="I67" s="218" t="s">
        <v>92</v>
      </c>
      <c r="J67" s="218" t="s">
        <v>35</v>
      </c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>
        <v>6.79</v>
      </c>
      <c r="V67" s="228"/>
      <c r="W67" s="128">
        <f>VALUE(U67)</f>
        <v>6.79</v>
      </c>
      <c r="X67" s="140">
        <f>(E67*F67)/1000000</f>
        <v>0.46025549999999998</v>
      </c>
      <c r="Y67" s="142" t="str">
        <f>IF(ISBLANK(C67),"",C67 &amp; " " &amp; G67 &amp; "mm")</f>
        <v>HDF 19mm</v>
      </c>
      <c r="Z67" s="140">
        <f>X67*D67</f>
        <v>0.46025549999999998</v>
      </c>
    </row>
    <row r="68" spans="1:26" ht="43.5" x14ac:dyDescent="0.2">
      <c r="A68" s="221" t="s">
        <v>223</v>
      </c>
      <c r="B68" s="218" t="s">
        <v>89</v>
      </c>
      <c r="C68" s="218" t="s">
        <v>102</v>
      </c>
      <c r="D68" s="220">
        <v>1</v>
      </c>
      <c r="E68" s="220">
        <v>1800</v>
      </c>
      <c r="F68" s="220">
        <v>410</v>
      </c>
      <c r="G68" s="220">
        <v>19</v>
      </c>
      <c r="H68" s="218" t="s">
        <v>226</v>
      </c>
      <c r="I68" s="218" t="s">
        <v>92</v>
      </c>
      <c r="J68" s="218" t="s">
        <v>35</v>
      </c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>
        <v>10.92</v>
      </c>
      <c r="V68" s="228"/>
      <c r="W68" s="128">
        <f>VALUE(U68)</f>
        <v>10.92</v>
      </c>
      <c r="X68" s="140">
        <f>(E68*F68)/1000000</f>
        <v>0.73799999999999999</v>
      </c>
      <c r="Y68" s="142" t="str">
        <f>IF(ISBLANK(C68),"",C68 &amp; " " &amp; G68 &amp; "mm")</f>
        <v>HDF 19mm</v>
      </c>
      <c r="Z68" s="140">
        <f>X68*D68</f>
        <v>0.73799999999999999</v>
      </c>
    </row>
    <row r="69" spans="1:26" ht="65.25" x14ac:dyDescent="0.2">
      <c r="A69" s="221" t="s">
        <v>225</v>
      </c>
      <c r="B69" s="218" t="s">
        <v>89</v>
      </c>
      <c r="C69" s="218" t="s">
        <v>102</v>
      </c>
      <c r="D69" s="220">
        <v>1</v>
      </c>
      <c r="E69" s="220">
        <v>871</v>
      </c>
      <c r="F69" s="220">
        <v>120</v>
      </c>
      <c r="G69" s="220">
        <v>19</v>
      </c>
      <c r="H69" s="218" t="s">
        <v>228</v>
      </c>
      <c r="I69" s="218" t="s">
        <v>92</v>
      </c>
      <c r="J69" s="218" t="s">
        <v>35</v>
      </c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>
        <v>1.3</v>
      </c>
      <c r="V69" s="229" t="s">
        <v>92</v>
      </c>
      <c r="W69" s="128">
        <f>VALUE(U69)</f>
        <v>1.3</v>
      </c>
      <c r="X69" s="140">
        <f>(E69*F69)/1000000</f>
        <v>0.10452</v>
      </c>
      <c r="Y69" s="142" t="str">
        <f>IF(ISBLANK(C69),"",C69 &amp; " " &amp; G69 &amp; "mm")</f>
        <v>HDF 19mm</v>
      </c>
      <c r="Z69" s="140">
        <f>X69*D69</f>
        <v>0.10452</v>
      </c>
    </row>
    <row r="70" spans="1:26" ht="65.25" x14ac:dyDescent="0.2">
      <c r="A70" s="221" t="s">
        <v>231</v>
      </c>
      <c r="B70" s="218" t="s">
        <v>89</v>
      </c>
      <c r="C70" s="218" t="s">
        <v>102</v>
      </c>
      <c r="D70" s="220">
        <v>1</v>
      </c>
      <c r="E70" s="220">
        <v>871</v>
      </c>
      <c r="F70" s="220">
        <v>120</v>
      </c>
      <c r="G70" s="220">
        <v>19</v>
      </c>
      <c r="H70" s="218" t="s">
        <v>230</v>
      </c>
      <c r="I70" s="218" t="s">
        <v>92</v>
      </c>
      <c r="J70" s="218" t="s">
        <v>35</v>
      </c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>
        <v>1.3</v>
      </c>
      <c r="V70" s="229" t="s">
        <v>92</v>
      </c>
      <c r="W70" s="128">
        <f>VALUE(U70)</f>
        <v>1.3</v>
      </c>
      <c r="X70" s="140">
        <f>(E70*F70)/1000000</f>
        <v>0.10452</v>
      </c>
      <c r="Y70" s="142" t="str">
        <f>IF(ISBLANK(C70),"",C70 &amp; " " &amp; G70 &amp; "mm")</f>
        <v>HDF 19mm</v>
      </c>
      <c r="Z70" s="140">
        <f>X70*D70</f>
        <v>0.10452</v>
      </c>
    </row>
    <row r="71" spans="1:26" ht="65.25" x14ac:dyDescent="0.2">
      <c r="A71" s="221" t="s">
        <v>227</v>
      </c>
      <c r="B71" s="218" t="s">
        <v>89</v>
      </c>
      <c r="C71" s="218" t="s">
        <v>102</v>
      </c>
      <c r="D71" s="220">
        <v>1</v>
      </c>
      <c r="E71" s="220">
        <v>871</v>
      </c>
      <c r="F71" s="220">
        <v>120</v>
      </c>
      <c r="G71" s="220">
        <v>19</v>
      </c>
      <c r="H71" s="218" t="s">
        <v>232</v>
      </c>
      <c r="I71" s="218" t="s">
        <v>92</v>
      </c>
      <c r="J71" s="218" t="s">
        <v>35</v>
      </c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>
        <v>1.3</v>
      </c>
      <c r="V71" s="229" t="s">
        <v>92</v>
      </c>
      <c r="W71" s="128">
        <f>VALUE(U71)</f>
        <v>1.3</v>
      </c>
      <c r="X71" s="140">
        <f>(E71*F71)/1000000</f>
        <v>0.10452</v>
      </c>
      <c r="Y71" s="142" t="str">
        <f>IF(ISBLANK(C71),"",C71 &amp; " " &amp; G71 &amp; "mm")</f>
        <v>HDF 19mm</v>
      </c>
      <c r="Z71" s="140">
        <f>X71*D71</f>
        <v>0.10452</v>
      </c>
    </row>
    <row r="72" spans="1:26" ht="65.25" x14ac:dyDescent="0.2">
      <c r="A72" s="221" t="s">
        <v>229</v>
      </c>
      <c r="B72" s="218" t="s">
        <v>89</v>
      </c>
      <c r="C72" s="218" t="s">
        <v>102</v>
      </c>
      <c r="D72" s="220">
        <v>1</v>
      </c>
      <c r="E72" s="220">
        <v>871</v>
      </c>
      <c r="F72" s="220">
        <v>120</v>
      </c>
      <c r="G72" s="220">
        <v>19</v>
      </c>
      <c r="H72" s="218" t="s">
        <v>234</v>
      </c>
      <c r="I72" s="218" t="s">
        <v>92</v>
      </c>
      <c r="J72" s="218" t="s">
        <v>35</v>
      </c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>
        <v>1.3</v>
      </c>
      <c r="V72" s="229" t="s">
        <v>92</v>
      </c>
      <c r="W72" s="128">
        <f>VALUE(U72)</f>
        <v>1.3</v>
      </c>
      <c r="X72" s="140">
        <f>(E72*F72)/1000000</f>
        <v>0.10452</v>
      </c>
      <c r="Y72" s="142" t="str">
        <f>IF(ISBLANK(C72),"",C72 &amp; " " &amp; G72 &amp; "mm")</f>
        <v>HDF 19mm</v>
      </c>
      <c r="Z72" s="140">
        <f>X72*D72</f>
        <v>0.10452</v>
      </c>
    </row>
    <row r="73" spans="1:26" ht="87" x14ac:dyDescent="0.2">
      <c r="A73" s="221" t="s">
        <v>250</v>
      </c>
      <c r="B73" s="218" t="s">
        <v>89</v>
      </c>
      <c r="C73" s="218" t="s">
        <v>102</v>
      </c>
      <c r="D73" s="220">
        <v>1</v>
      </c>
      <c r="E73" s="220">
        <v>368</v>
      </c>
      <c r="F73" s="220">
        <v>19</v>
      </c>
      <c r="G73" s="220">
        <v>19</v>
      </c>
      <c r="H73" s="218" t="s">
        <v>237</v>
      </c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>
        <v>0.13203844000000001</v>
      </c>
      <c r="V73" s="228"/>
      <c r="W73" s="128">
        <f>VALUE(U73)</f>
        <v>0.13203844000000001</v>
      </c>
      <c r="X73" s="140">
        <f>(E73*F73)/1000000</f>
        <v>6.992E-3</v>
      </c>
      <c r="Y73" s="142" t="str">
        <f>IF(ISBLANK(C73),"",C73 &amp; " " &amp; G73 &amp; "mm")</f>
        <v>HDF 19mm</v>
      </c>
      <c r="Z73" s="140">
        <f>X73*D73</f>
        <v>6.992E-3</v>
      </c>
    </row>
    <row r="74" spans="1:26" ht="87" x14ac:dyDescent="0.2">
      <c r="A74" s="221" t="s">
        <v>252</v>
      </c>
      <c r="B74" s="218" t="s">
        <v>89</v>
      </c>
      <c r="C74" s="218" t="s">
        <v>102</v>
      </c>
      <c r="D74" s="220">
        <v>1</v>
      </c>
      <c r="E74" s="220">
        <v>310</v>
      </c>
      <c r="F74" s="220">
        <v>19</v>
      </c>
      <c r="G74" s="220">
        <v>19</v>
      </c>
      <c r="H74" s="218" t="s">
        <v>240</v>
      </c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>
        <v>9.6720479999999998E-2</v>
      </c>
      <c r="V74" s="228"/>
      <c r="W74" s="128">
        <f>VALUE(U74)</f>
        <v>9.6720479999999998E-2</v>
      </c>
      <c r="X74" s="140">
        <f>(E74*F74)/1000000</f>
        <v>5.8900000000000003E-3</v>
      </c>
      <c r="Y74" s="142" t="str">
        <f>IF(ISBLANK(C74),"",C74 &amp; " " &amp; G74 &amp; "mm")</f>
        <v>HDF 19mm</v>
      </c>
      <c r="Z74" s="140">
        <f>X74*D74</f>
        <v>5.8900000000000003E-3</v>
      </c>
    </row>
    <row r="75" spans="1:26" ht="65.25" x14ac:dyDescent="0.2">
      <c r="A75" s="221" t="s">
        <v>233</v>
      </c>
      <c r="B75" s="218" t="s">
        <v>89</v>
      </c>
      <c r="C75" s="218" t="s">
        <v>102</v>
      </c>
      <c r="D75" s="220">
        <v>1</v>
      </c>
      <c r="E75" s="220">
        <v>82</v>
      </c>
      <c r="F75" s="220">
        <v>82</v>
      </c>
      <c r="G75" s="220">
        <v>30</v>
      </c>
      <c r="H75" s="218" t="s">
        <v>242</v>
      </c>
      <c r="I75" s="220"/>
      <c r="J75" s="218" t="s">
        <v>35</v>
      </c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>
        <v>0.16</v>
      </c>
      <c r="V75" s="229" t="s">
        <v>92</v>
      </c>
      <c r="W75" s="128">
        <f>VALUE(U75)</f>
        <v>0.16</v>
      </c>
      <c r="X75" s="140">
        <f>(E75*F75)/1000000</f>
        <v>6.7239999999999999E-3</v>
      </c>
      <c r="Y75" s="142" t="str">
        <f>IF(ISBLANK(C75),"",C75 &amp; " " &amp; G75 &amp; "mm")</f>
        <v>HDF 30mm</v>
      </c>
      <c r="Z75" s="140">
        <f>X75*D75</f>
        <v>6.7239999999999999E-3</v>
      </c>
    </row>
    <row r="76" spans="1:26" ht="65.25" x14ac:dyDescent="0.2">
      <c r="A76" s="221" t="s">
        <v>108</v>
      </c>
      <c r="B76" s="218" t="s">
        <v>89</v>
      </c>
      <c r="C76" s="218" t="s">
        <v>236</v>
      </c>
      <c r="D76" s="220">
        <v>1</v>
      </c>
      <c r="E76" s="220">
        <v>1966</v>
      </c>
      <c r="F76" s="220">
        <v>70</v>
      </c>
      <c r="G76" s="220">
        <v>17</v>
      </c>
      <c r="H76" s="218" t="s">
        <v>244</v>
      </c>
      <c r="I76" s="218" t="s">
        <v>92</v>
      </c>
      <c r="J76" s="218" t="s">
        <v>35</v>
      </c>
      <c r="K76" s="220">
        <v>15</v>
      </c>
      <c r="L76" s="220">
        <v>15</v>
      </c>
      <c r="M76" s="220"/>
      <c r="N76" s="220"/>
      <c r="O76" s="220"/>
      <c r="P76" s="220"/>
      <c r="Q76" s="220"/>
      <c r="R76" s="218" t="s">
        <v>92</v>
      </c>
      <c r="S76" s="218" t="s">
        <v>92</v>
      </c>
      <c r="T76" s="220"/>
      <c r="U76" s="220">
        <v>1.37</v>
      </c>
      <c r="V76" s="228"/>
      <c r="W76" s="128">
        <f>VALUE(U76)</f>
        <v>1.37</v>
      </c>
      <c r="X76" s="140">
        <f>(E76*F76)/1000000</f>
        <v>0.13761999999999999</v>
      </c>
      <c r="Y76" s="142" t="str">
        <f>IF(ISBLANK(C76),"",C76 &amp; " " &amp; G76 &amp; "mm")</f>
        <v>HDF Folheado Carv 17mm</v>
      </c>
      <c r="Z76" s="140">
        <f>X76*D76</f>
        <v>0.13761999999999999</v>
      </c>
    </row>
    <row r="77" spans="1:26" ht="65.25" x14ac:dyDescent="0.2">
      <c r="A77" s="221" t="s">
        <v>239</v>
      </c>
      <c r="B77" s="218" t="s">
        <v>89</v>
      </c>
      <c r="C77" s="218" t="s">
        <v>236</v>
      </c>
      <c r="D77" s="220">
        <v>1</v>
      </c>
      <c r="E77" s="220">
        <v>476</v>
      </c>
      <c r="F77" s="220">
        <v>398</v>
      </c>
      <c r="G77" s="220">
        <v>17</v>
      </c>
      <c r="H77" s="218" t="s">
        <v>246</v>
      </c>
      <c r="I77" s="218" t="s">
        <v>92</v>
      </c>
      <c r="J77" s="218" t="s">
        <v>35</v>
      </c>
      <c r="K77" s="220"/>
      <c r="L77" s="220"/>
      <c r="M77" s="220"/>
      <c r="N77" s="220"/>
      <c r="O77" s="220"/>
      <c r="P77" s="220"/>
      <c r="Q77" s="218" t="s">
        <v>92</v>
      </c>
      <c r="R77" s="218" t="s">
        <v>92</v>
      </c>
      <c r="S77" s="220"/>
      <c r="T77" s="218" t="s">
        <v>238</v>
      </c>
      <c r="U77" s="220">
        <v>2.4346962300000001</v>
      </c>
      <c r="V77" s="229" t="s">
        <v>92</v>
      </c>
      <c r="W77" s="128">
        <f>VALUE(U77)</f>
        <v>2.4346962300000001</v>
      </c>
      <c r="X77" s="140">
        <f>(E77*F77)/1000000</f>
        <v>0.18944800000000001</v>
      </c>
      <c r="Y77" s="142" t="str">
        <f>IF(ISBLANK(C77),"",C77 &amp; " " &amp; G77 &amp; "mm")</f>
        <v>HDF Folheado Carv 17mm</v>
      </c>
      <c r="Z77" s="140">
        <f>X77*D77</f>
        <v>0.18944800000000001</v>
      </c>
    </row>
    <row r="78" spans="1:26" ht="65.25" x14ac:dyDescent="0.2">
      <c r="A78" s="221" t="s">
        <v>235</v>
      </c>
      <c r="B78" s="218" t="s">
        <v>89</v>
      </c>
      <c r="C78" s="218" t="s">
        <v>236</v>
      </c>
      <c r="D78" s="220">
        <v>1</v>
      </c>
      <c r="E78" s="220">
        <v>476</v>
      </c>
      <c r="F78" s="220">
        <v>398</v>
      </c>
      <c r="G78" s="220">
        <v>17</v>
      </c>
      <c r="H78" s="218" t="s">
        <v>249</v>
      </c>
      <c r="I78" s="218" t="s">
        <v>92</v>
      </c>
      <c r="J78" s="218" t="s">
        <v>35</v>
      </c>
      <c r="K78" s="220"/>
      <c r="L78" s="220"/>
      <c r="M78" s="220"/>
      <c r="N78" s="220"/>
      <c r="O78" s="220"/>
      <c r="P78" s="220"/>
      <c r="Q78" s="218" t="s">
        <v>92</v>
      </c>
      <c r="R78" s="218" t="s">
        <v>92</v>
      </c>
      <c r="S78" s="220"/>
      <c r="T78" s="218" t="s">
        <v>238</v>
      </c>
      <c r="U78" s="220">
        <v>2.4346962300000001</v>
      </c>
      <c r="V78" s="229" t="s">
        <v>92</v>
      </c>
      <c r="W78" s="128">
        <f>VALUE(U78)</f>
        <v>2.4346962300000001</v>
      </c>
      <c r="X78" s="140">
        <f>(E78*F78)/1000000</f>
        <v>0.18944800000000001</v>
      </c>
      <c r="Y78" s="142" t="str">
        <f>IF(ISBLANK(C78),"",C78 &amp; " " &amp; G78 &amp; "mm")</f>
        <v>HDF Folheado Carv 17mm</v>
      </c>
      <c r="Z78" s="140">
        <f>X78*D78</f>
        <v>0.18944800000000001</v>
      </c>
    </row>
    <row r="79" spans="1:26" ht="65.25" x14ac:dyDescent="0.2">
      <c r="A79" s="221" t="s">
        <v>248</v>
      </c>
      <c r="B79" s="218" t="s">
        <v>89</v>
      </c>
      <c r="C79" s="218" t="s">
        <v>236</v>
      </c>
      <c r="D79" s="220">
        <v>1</v>
      </c>
      <c r="E79" s="220">
        <v>398</v>
      </c>
      <c r="F79" s="220">
        <v>350</v>
      </c>
      <c r="G79" s="220">
        <v>17</v>
      </c>
      <c r="H79" s="218" t="s">
        <v>251</v>
      </c>
      <c r="I79" s="218" t="s">
        <v>92</v>
      </c>
      <c r="J79" s="218" t="s">
        <v>35</v>
      </c>
      <c r="K79" s="220"/>
      <c r="L79" s="220"/>
      <c r="M79" s="220"/>
      <c r="N79" s="220"/>
      <c r="O79" s="218" t="s">
        <v>247</v>
      </c>
      <c r="P79" s="220"/>
      <c r="Q79" s="218" t="s">
        <v>92</v>
      </c>
      <c r="R79" s="218" t="s">
        <v>92</v>
      </c>
      <c r="S79" s="220"/>
      <c r="T79" s="218" t="s">
        <v>238</v>
      </c>
      <c r="U79" s="220">
        <v>1.76206179</v>
      </c>
      <c r="V79" s="229" t="s">
        <v>92</v>
      </c>
      <c r="W79" s="128">
        <f>VALUE(U79)</f>
        <v>1.76206179</v>
      </c>
      <c r="X79" s="140">
        <f>(E79*F79)/1000000</f>
        <v>0.13930000000000001</v>
      </c>
      <c r="Y79" s="142" t="str">
        <f>IF(ISBLANK(C79),"",C79 &amp; " " &amp; G79 &amp; "mm")</f>
        <v>HDF Folheado Carv 17mm</v>
      </c>
      <c r="Z79" s="140">
        <f>X79*D79</f>
        <v>0.13930000000000001</v>
      </c>
    </row>
    <row r="80" spans="1:26" ht="65.25" x14ac:dyDescent="0.2">
      <c r="A80" s="221" t="s">
        <v>245</v>
      </c>
      <c r="B80" s="218" t="s">
        <v>89</v>
      </c>
      <c r="C80" s="218" t="s">
        <v>236</v>
      </c>
      <c r="D80" s="220">
        <v>1</v>
      </c>
      <c r="E80" s="220">
        <v>398</v>
      </c>
      <c r="F80" s="220">
        <v>350</v>
      </c>
      <c r="G80" s="220">
        <v>17</v>
      </c>
      <c r="H80" s="218" t="s">
        <v>253</v>
      </c>
      <c r="I80" s="218" t="s">
        <v>92</v>
      </c>
      <c r="J80" s="218" t="s">
        <v>35</v>
      </c>
      <c r="K80" s="220"/>
      <c r="L80" s="220"/>
      <c r="M80" s="220"/>
      <c r="N80" s="220"/>
      <c r="O80" s="218" t="s">
        <v>247</v>
      </c>
      <c r="P80" s="220"/>
      <c r="Q80" s="218" t="s">
        <v>92</v>
      </c>
      <c r="R80" s="218" t="s">
        <v>92</v>
      </c>
      <c r="S80" s="220"/>
      <c r="T80" s="218" t="s">
        <v>238</v>
      </c>
      <c r="U80" s="220">
        <v>1.76206179</v>
      </c>
      <c r="V80" s="229" t="s">
        <v>92</v>
      </c>
      <c r="W80" s="128">
        <f>VALUE(U80)</f>
        <v>1.76206179</v>
      </c>
      <c r="X80" s="140">
        <f>(E80*F80)/1000000</f>
        <v>0.13930000000000001</v>
      </c>
      <c r="Y80" s="142" t="str">
        <f>IF(ISBLANK(C80),"",C80 &amp; " " &amp; G80 &amp; "mm")</f>
        <v>HDF Folheado Carv 17mm</v>
      </c>
      <c r="Z80" s="140">
        <f>X80*D80</f>
        <v>0.13930000000000001</v>
      </c>
    </row>
    <row r="81" spans="1:26" ht="65.25" x14ac:dyDescent="0.2">
      <c r="A81" s="221" t="s">
        <v>262</v>
      </c>
      <c r="B81" s="218" t="s">
        <v>89</v>
      </c>
      <c r="C81" s="218" t="s">
        <v>236</v>
      </c>
      <c r="D81" s="220">
        <v>1</v>
      </c>
      <c r="E81" s="220">
        <v>2518</v>
      </c>
      <c r="F81" s="220">
        <v>179</v>
      </c>
      <c r="G81" s="220">
        <v>17</v>
      </c>
      <c r="H81" s="218" t="s">
        <v>255</v>
      </c>
      <c r="I81" s="218" t="s">
        <v>92</v>
      </c>
      <c r="J81" s="218" t="s">
        <v>35</v>
      </c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>
        <v>5.77</v>
      </c>
      <c r="V81" s="229" t="s">
        <v>92</v>
      </c>
      <c r="W81" s="128">
        <f>VALUE(U81)</f>
        <v>5.77</v>
      </c>
      <c r="X81" s="140">
        <f>(E81*F81)/1000000</f>
        <v>0.45072200000000001</v>
      </c>
      <c r="Y81" s="142" t="str">
        <f>IF(ISBLANK(C81),"",C81 &amp; " " &amp; G81 &amp; "mm")</f>
        <v>HDF Folheado Carv 17mm</v>
      </c>
      <c r="Z81" s="140">
        <f>X81*D81</f>
        <v>0.45072200000000001</v>
      </c>
    </row>
    <row r="82" spans="1:26" ht="65.25" x14ac:dyDescent="0.2">
      <c r="A82" s="221" t="s">
        <v>264</v>
      </c>
      <c r="B82" s="218" t="s">
        <v>89</v>
      </c>
      <c r="C82" s="218" t="s">
        <v>236</v>
      </c>
      <c r="D82" s="220">
        <v>1</v>
      </c>
      <c r="E82" s="220">
        <v>2518</v>
      </c>
      <c r="F82" s="220">
        <v>152</v>
      </c>
      <c r="G82" s="220">
        <v>17</v>
      </c>
      <c r="H82" s="218" t="s">
        <v>257</v>
      </c>
      <c r="I82" s="218" t="s">
        <v>92</v>
      </c>
      <c r="J82" s="218" t="s">
        <v>35</v>
      </c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>
        <v>4.8499999999999996</v>
      </c>
      <c r="V82" s="229" t="s">
        <v>92</v>
      </c>
      <c r="W82" s="128">
        <f>VALUE(U82)</f>
        <v>4.8499999999999996</v>
      </c>
      <c r="X82" s="140">
        <f>(E82*F82)/1000000</f>
        <v>0.38273600000000002</v>
      </c>
      <c r="Y82" s="142" t="str">
        <f>IF(ISBLANK(C82),"",C82 &amp; " " &amp; G82 &amp; "mm")</f>
        <v>HDF Folheado Carv 17mm</v>
      </c>
      <c r="Z82" s="140">
        <f>X82*D82</f>
        <v>0.38273600000000002</v>
      </c>
    </row>
    <row r="83" spans="1:26" ht="43.5" x14ac:dyDescent="0.2">
      <c r="A83" s="221" t="s">
        <v>254</v>
      </c>
      <c r="B83" s="218" t="s">
        <v>89</v>
      </c>
      <c r="C83" s="218" t="s">
        <v>236</v>
      </c>
      <c r="D83" s="220">
        <v>1</v>
      </c>
      <c r="E83" s="220">
        <v>2518</v>
      </c>
      <c r="F83" s="220">
        <v>1234</v>
      </c>
      <c r="G83" s="220">
        <v>17</v>
      </c>
      <c r="H83" s="218" t="s">
        <v>259</v>
      </c>
      <c r="I83" s="218" t="s">
        <v>92</v>
      </c>
      <c r="J83" s="218" t="s">
        <v>35</v>
      </c>
      <c r="K83" s="220"/>
      <c r="L83" s="220"/>
      <c r="M83" s="220"/>
      <c r="N83" s="220"/>
      <c r="O83" s="220"/>
      <c r="P83" s="218" t="s">
        <v>92</v>
      </c>
      <c r="Q83" s="218" t="s">
        <v>92</v>
      </c>
      <c r="R83" s="218" t="s">
        <v>92</v>
      </c>
      <c r="S83" s="218" t="s">
        <v>92</v>
      </c>
      <c r="T83" s="220"/>
      <c r="U83" s="220">
        <v>41.73</v>
      </c>
      <c r="V83" s="228"/>
      <c r="W83" s="128">
        <f>VALUE(U83)</f>
        <v>41.73</v>
      </c>
      <c r="X83" s="140">
        <f>(E83*F83)/1000000</f>
        <v>3.1072120000000001</v>
      </c>
      <c r="Y83" s="142" t="str">
        <f>IF(ISBLANK(C83),"",C83 &amp; " " &amp; G83 &amp; "mm")</f>
        <v>HDF Folheado Carv 17mm</v>
      </c>
      <c r="Z83" s="140">
        <f>X83*D83</f>
        <v>3.1072120000000001</v>
      </c>
    </row>
    <row r="84" spans="1:26" ht="43.5" x14ac:dyDescent="0.2">
      <c r="A84" s="221" t="s">
        <v>256</v>
      </c>
      <c r="B84" s="218" t="s">
        <v>89</v>
      </c>
      <c r="C84" s="218" t="s">
        <v>236</v>
      </c>
      <c r="D84" s="220">
        <v>1</v>
      </c>
      <c r="E84" s="220">
        <v>1240</v>
      </c>
      <c r="F84" s="220">
        <v>944</v>
      </c>
      <c r="G84" s="220">
        <v>17</v>
      </c>
      <c r="H84" s="218" t="s">
        <v>261</v>
      </c>
      <c r="I84" s="218" t="s">
        <v>92</v>
      </c>
      <c r="J84" s="218" t="s">
        <v>35</v>
      </c>
      <c r="K84" s="220"/>
      <c r="L84" s="220"/>
      <c r="M84" s="220"/>
      <c r="N84" s="220"/>
      <c r="O84" s="220"/>
      <c r="P84" s="218" t="s">
        <v>92</v>
      </c>
      <c r="Q84" s="218" t="s">
        <v>92</v>
      </c>
      <c r="R84" s="218" t="s">
        <v>92</v>
      </c>
      <c r="S84" s="218" t="s">
        <v>92</v>
      </c>
      <c r="T84" s="220"/>
      <c r="U84" s="220">
        <v>15.72</v>
      </c>
      <c r="V84" s="228"/>
      <c r="W84" s="128">
        <f>VALUE(U84)</f>
        <v>15.72</v>
      </c>
      <c r="X84" s="140">
        <f>(E84*F84)/1000000</f>
        <v>1.17056</v>
      </c>
      <c r="Y84" s="142" t="str">
        <f>IF(ISBLANK(C84),"",C84 &amp; " " &amp; G84 &amp; "mm")</f>
        <v>HDF Folheado Carv 17mm</v>
      </c>
      <c r="Z84" s="140">
        <f>X84*D84</f>
        <v>1.17056</v>
      </c>
    </row>
    <row r="85" spans="1:26" ht="43.5" x14ac:dyDescent="0.2">
      <c r="A85" s="221" t="s">
        <v>258</v>
      </c>
      <c r="B85" s="218" t="s">
        <v>89</v>
      </c>
      <c r="C85" s="218" t="s">
        <v>236</v>
      </c>
      <c r="D85" s="220">
        <v>1</v>
      </c>
      <c r="E85" s="220">
        <v>944</v>
      </c>
      <c r="F85" s="220">
        <v>123</v>
      </c>
      <c r="G85" s="220">
        <v>17</v>
      </c>
      <c r="H85" s="218" t="s">
        <v>263</v>
      </c>
      <c r="I85" s="218" t="s">
        <v>92</v>
      </c>
      <c r="J85" s="218" t="s">
        <v>35</v>
      </c>
      <c r="K85" s="220"/>
      <c r="L85" s="220"/>
      <c r="M85" s="220"/>
      <c r="N85" s="220"/>
      <c r="O85" s="218" t="s">
        <v>247</v>
      </c>
      <c r="P85" s="218" t="s">
        <v>92</v>
      </c>
      <c r="Q85" s="218" t="s">
        <v>92</v>
      </c>
      <c r="R85" s="218" t="s">
        <v>92</v>
      </c>
      <c r="S85" s="218" t="s">
        <v>92</v>
      </c>
      <c r="T85" s="220"/>
      <c r="U85" s="220">
        <v>1.56</v>
      </c>
      <c r="V85" s="228"/>
      <c r="W85" s="128">
        <f>VALUE(U85)</f>
        <v>1.56</v>
      </c>
      <c r="X85" s="140">
        <f>(E85*F85)/1000000</f>
        <v>0.11611200000000001</v>
      </c>
      <c r="Y85" s="142" t="str">
        <f>IF(ISBLANK(C85),"",C85 &amp; " " &amp; G85 &amp; "mm")</f>
        <v>HDF Folheado Carv 17mm</v>
      </c>
      <c r="Z85" s="140">
        <f>X85*D85</f>
        <v>0.11611200000000001</v>
      </c>
    </row>
    <row r="86" spans="1:26" ht="44.25" thickBot="1" x14ac:dyDescent="0.25">
      <c r="A86" s="224" t="s">
        <v>260</v>
      </c>
      <c r="B86" s="225" t="s">
        <v>89</v>
      </c>
      <c r="C86" s="218" t="s">
        <v>236</v>
      </c>
      <c r="D86" s="226">
        <v>1</v>
      </c>
      <c r="E86" s="226">
        <v>2518</v>
      </c>
      <c r="F86" s="226">
        <v>405</v>
      </c>
      <c r="G86" s="226">
        <v>17</v>
      </c>
      <c r="H86" s="218" t="s">
        <v>265</v>
      </c>
      <c r="I86" s="225" t="s">
        <v>92</v>
      </c>
      <c r="J86" s="225" t="s">
        <v>35</v>
      </c>
      <c r="K86" s="226"/>
      <c r="L86" s="226"/>
      <c r="M86" s="226"/>
      <c r="N86" s="226"/>
      <c r="O86" s="226"/>
      <c r="P86" s="225" t="s">
        <v>92</v>
      </c>
      <c r="Q86" s="225" t="s">
        <v>92</v>
      </c>
      <c r="R86" s="225" t="s">
        <v>92</v>
      </c>
      <c r="S86" s="225" t="s">
        <v>92</v>
      </c>
      <c r="T86" s="226"/>
      <c r="U86" s="226">
        <v>13.7</v>
      </c>
      <c r="V86" s="247"/>
      <c r="W86" s="128">
        <f>VALUE(U86)</f>
        <v>13.7</v>
      </c>
      <c r="X86" s="140">
        <f>(E86*F86)/1000000</f>
        <v>1.01979</v>
      </c>
      <c r="Y86" s="142" t="str">
        <f>IF(ISBLANK(C86),"",C86 &amp; " " &amp; G86 &amp; "mm")</f>
        <v>HDF Folheado Carv 17mm</v>
      </c>
      <c r="Z86" s="140">
        <f>X86*D86</f>
        <v>1.01979</v>
      </c>
    </row>
    <row r="87" spans="1:26" ht="21.75" x14ac:dyDescent="0.2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8">
        <f>VALUE(U87)</f>
        <v>0</v>
      </c>
      <c r="X87" s="140">
        <f>(E87*F87)/1000000</f>
        <v>0</v>
      </c>
      <c r="Y87" s="142" t="str">
        <f>IF(ISBLANK(C87),"",C87 &amp; " " &amp; G87 &amp; "mm")</f>
        <v/>
      </c>
      <c r="Z87" s="140">
        <f>X87*D87</f>
        <v>0</v>
      </c>
    </row>
    <row r="88" spans="1:26" ht="21.75" x14ac:dyDescent="0.2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8">
        <f>VALUE(U88)</f>
        <v>0</v>
      </c>
      <c r="X88" s="140">
        <f>(E88*F88)/1000000</f>
        <v>0</v>
      </c>
      <c r="Y88" s="142" t="str">
        <f>IF(ISBLANK(C88),"",C88 &amp; " " &amp; G88 &amp; "mm")</f>
        <v/>
      </c>
      <c r="Z88" s="140">
        <f>X88*D88</f>
        <v>0</v>
      </c>
    </row>
    <row r="89" spans="1:26" ht="21.75" x14ac:dyDescent="0.2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8">
        <f>VALUE(U89)</f>
        <v>0</v>
      </c>
      <c r="X89" s="140">
        <f>(E89*F89)/1000000</f>
        <v>0</v>
      </c>
      <c r="Y89" s="142" t="str">
        <f>IF(ISBLANK(C89),"",C89 &amp; " " &amp; G89 &amp; "mm")</f>
        <v/>
      </c>
      <c r="Z89" s="140">
        <f>X89*D89</f>
        <v>0</v>
      </c>
    </row>
    <row r="90" spans="1:26" ht="21.75" x14ac:dyDescent="0.2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28">
        <f>VALUE(U90)</f>
        <v>0</v>
      </c>
      <c r="X90" s="140">
        <f>(E90*F90)/1000000</f>
        <v>0</v>
      </c>
      <c r="Y90" s="142" t="str">
        <f>IF(ISBLANK(C90),"",C90 &amp; " " &amp; G90 &amp; "mm")</f>
        <v/>
      </c>
      <c r="Z90" s="140">
        <f>X90*D90</f>
        <v>0</v>
      </c>
    </row>
    <row r="91" spans="1:26" ht="21.75" x14ac:dyDescent="0.2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28">
        <f>VALUE(U91)</f>
        <v>0</v>
      </c>
      <c r="X91" s="140">
        <f>(E91*F91)/1000000</f>
        <v>0</v>
      </c>
      <c r="Y91" s="142" t="str">
        <f>IF(ISBLANK(C91),"",C91 &amp; " " &amp; G91 &amp; "mm")</f>
        <v/>
      </c>
      <c r="Z91" s="140">
        <f>X91*D91</f>
        <v>0</v>
      </c>
    </row>
    <row r="92" spans="1:26" ht="21.75" x14ac:dyDescent="0.2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28">
        <f>VALUE(U92)</f>
        <v>0</v>
      </c>
      <c r="X92" s="140">
        <f>(E92*F92)/1000000</f>
        <v>0</v>
      </c>
      <c r="Y92" s="142" t="str">
        <f>IF(ISBLANK(C92),"",C92 &amp; " " &amp; G92 &amp; "mm")</f>
        <v/>
      </c>
      <c r="Z92" s="140">
        <f>X92*D92</f>
        <v>0</v>
      </c>
    </row>
    <row r="93" spans="1:26" ht="21.75" x14ac:dyDescent="0.2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8">
        <f>VALUE(U93)</f>
        <v>0</v>
      </c>
      <c r="X93" s="140">
        <f>(E93*F93)/1000000</f>
        <v>0</v>
      </c>
      <c r="Y93" s="142" t="str">
        <f>IF(ISBLANK(C93),"",C93 &amp; " " &amp; G93 &amp; "mm")</f>
        <v/>
      </c>
      <c r="Z93" s="140">
        <f>X93*D93</f>
        <v>0</v>
      </c>
    </row>
    <row r="94" spans="1:26" ht="21.75" x14ac:dyDescent="0.2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8">
        <f>VALUE(U94)</f>
        <v>0</v>
      </c>
      <c r="X94" s="140">
        <f>(E94*F94)/1000000</f>
        <v>0</v>
      </c>
      <c r="Y94" s="142" t="str">
        <f>IF(ISBLANK(C94),"",C94 &amp; " " &amp; G94 &amp; "mm")</f>
        <v/>
      </c>
      <c r="Z94" s="140">
        <f>X94*D94</f>
        <v>0</v>
      </c>
    </row>
    <row r="95" spans="1:26" ht="21.75" x14ac:dyDescent="0.2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8">
        <f>VALUE(U95)</f>
        <v>0</v>
      </c>
      <c r="X95" s="140">
        <f>(E95*F95)/1000000</f>
        <v>0</v>
      </c>
      <c r="Y95" s="142" t="str">
        <f>IF(ISBLANK(C95),"",C95 &amp; " " &amp; G95 &amp; "mm")</f>
        <v/>
      </c>
      <c r="Z95" s="140">
        <f>X95*D95</f>
        <v>0</v>
      </c>
    </row>
    <row r="96" spans="1:26" ht="21.75" x14ac:dyDescent="0.2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28">
        <f>VALUE(U96)</f>
        <v>0</v>
      </c>
      <c r="X96" s="140">
        <f>(E96*F96)/1000000</f>
        <v>0</v>
      </c>
      <c r="Y96" s="142" t="str">
        <f>IF(ISBLANK(C96),"",C96 &amp; " " &amp; G96 &amp; "mm")</f>
        <v/>
      </c>
      <c r="Z96" s="140">
        <f>X96*D96</f>
        <v>0</v>
      </c>
    </row>
    <row r="97" spans="1:26" ht="21.75" x14ac:dyDescent="0.2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28">
        <f>VALUE(U97)</f>
        <v>0</v>
      </c>
      <c r="X97" s="140">
        <f>(E97*F97)/1000000</f>
        <v>0</v>
      </c>
      <c r="Y97" s="142" t="str">
        <f>IF(ISBLANK(C97),"",C97 &amp; " " &amp; G97 &amp; "mm")</f>
        <v/>
      </c>
      <c r="Z97" s="140">
        <f>X97*D97</f>
        <v>0</v>
      </c>
    </row>
    <row r="98" spans="1:26" ht="21.75" x14ac:dyDescent="0.2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28">
        <f>VALUE(U98)</f>
        <v>0</v>
      </c>
      <c r="X98" s="140">
        <f>(E98*F98)/1000000</f>
        <v>0</v>
      </c>
      <c r="Y98" s="142" t="str">
        <f>IF(ISBLANK(C98),"",C98 &amp; " " &amp; G98 &amp; "mm")</f>
        <v/>
      </c>
      <c r="Z98" s="140">
        <f>X98*D98</f>
        <v>0</v>
      </c>
    </row>
    <row r="99" spans="1:26" ht="21.75" x14ac:dyDescent="0.2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28">
        <f>VALUE(U99)</f>
        <v>0</v>
      </c>
      <c r="X99" s="140">
        <f>(E99*F99)/1000000</f>
        <v>0</v>
      </c>
      <c r="Y99" s="142" t="str">
        <f>IF(ISBLANK(C99),"",C99 &amp; " " &amp; G99 &amp; "mm")</f>
        <v/>
      </c>
      <c r="Z99" s="140">
        <f>X99*D99</f>
        <v>0</v>
      </c>
    </row>
    <row r="100" spans="1:26" ht="21.75" x14ac:dyDescent="0.2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8">
        <f>VALUE(U100)</f>
        <v>0</v>
      </c>
      <c r="X100" s="140">
        <f>(E100*F100)/1000000</f>
        <v>0</v>
      </c>
      <c r="Y100" s="142" t="str">
        <f>IF(ISBLANK(C100),"",C100 &amp; " " &amp; G100 &amp; "mm")</f>
        <v/>
      </c>
      <c r="Z100" s="140">
        <f>X100*D100</f>
        <v>0</v>
      </c>
    </row>
    <row r="101" spans="1:26" ht="21.75" x14ac:dyDescent="0.2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8">
        <f>VALUE(U101)</f>
        <v>0</v>
      </c>
      <c r="X101" s="140">
        <f>(E101*F101)/1000000</f>
        <v>0</v>
      </c>
      <c r="Y101" s="142" t="str">
        <f>IF(ISBLANK(C101),"",C101 &amp; " " &amp; G101 &amp; "mm")</f>
        <v/>
      </c>
      <c r="Z101" s="140">
        <f>X101*D101</f>
        <v>0</v>
      </c>
    </row>
    <row r="102" spans="1:26" ht="21.75" x14ac:dyDescent="0.2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8">
        <f>VALUE(U102)</f>
        <v>0</v>
      </c>
      <c r="X102" s="140">
        <f>(E102*F102)/1000000</f>
        <v>0</v>
      </c>
      <c r="Y102" s="142" t="str">
        <f>IF(ISBLANK(C102),"",C102 &amp; " " &amp; G102 &amp; "mm")</f>
        <v/>
      </c>
      <c r="Z102" s="140">
        <f>X102*D102</f>
        <v>0</v>
      </c>
    </row>
    <row r="103" spans="1:26" ht="21.75" x14ac:dyDescent="0.2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28">
        <f>VALUE(U103)</f>
        <v>0</v>
      </c>
      <c r="X103" s="140">
        <f>(E103*F103)/1000000</f>
        <v>0</v>
      </c>
      <c r="Y103" s="142" t="str">
        <f>IF(ISBLANK(C103),"",C103 &amp; " " &amp; G103 &amp; "mm")</f>
        <v/>
      </c>
      <c r="Z103" s="140">
        <f>X103*D103</f>
        <v>0</v>
      </c>
    </row>
    <row r="104" spans="1:26" ht="21.75" x14ac:dyDescent="0.2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8">
        <f>VALUE(U104)</f>
        <v>0</v>
      </c>
      <c r="X104" s="140">
        <f>(E104*F104)/1000000</f>
        <v>0</v>
      </c>
      <c r="Y104" s="142" t="str">
        <f>IF(ISBLANK(C104),"",C104 &amp; " " &amp; G104 &amp; "mm")</f>
        <v/>
      </c>
      <c r="Z104" s="140">
        <f>X104*D104</f>
        <v>0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4">
    <sortCondition ref="C2:C914"/>
    <sortCondition ref="G2:G914"/>
    <sortCondition ref="A2:A914"/>
  </sortState>
  <phoneticPr fontId="17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2" t="s">
        <v>266</v>
      </c>
      <c r="B1" s="223" t="s">
        <v>68</v>
      </c>
      <c r="C1" s="223" t="s">
        <v>65</v>
      </c>
      <c r="D1" s="223" t="s">
        <v>69</v>
      </c>
      <c r="E1" s="227" t="s">
        <v>267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43.5" x14ac:dyDescent="0.2">
      <c r="A2" s="221" t="s">
        <v>268</v>
      </c>
      <c r="B2" s="218" t="s">
        <v>269</v>
      </c>
      <c r="C2" s="218" t="s">
        <v>157</v>
      </c>
      <c r="D2" s="230">
        <v>4</v>
      </c>
      <c r="E2" s="232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21.75" x14ac:dyDescent="0.2">
      <c r="A3" s="221" t="s">
        <v>270</v>
      </c>
      <c r="B3" s="218" t="s">
        <v>269</v>
      </c>
      <c r="C3" s="218" t="s">
        <v>157</v>
      </c>
      <c r="D3" s="230">
        <v>2</v>
      </c>
      <c r="E3" s="232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21.75" x14ac:dyDescent="0.2">
      <c r="A4" s="221" t="s">
        <v>271</v>
      </c>
      <c r="B4" s="218" t="s">
        <v>269</v>
      </c>
      <c r="C4" s="218" t="s">
        <v>157</v>
      </c>
      <c r="D4" s="230">
        <v>17</v>
      </c>
      <c r="E4" s="232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43.5" x14ac:dyDescent="0.2">
      <c r="A5" s="221" t="s">
        <v>272</v>
      </c>
      <c r="B5" s="218" t="s">
        <v>269</v>
      </c>
      <c r="C5" s="218" t="s">
        <v>157</v>
      </c>
      <c r="D5" s="230">
        <v>36</v>
      </c>
      <c r="E5" s="232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87" x14ac:dyDescent="0.2">
      <c r="A6" s="221" t="s">
        <v>273</v>
      </c>
      <c r="B6" s="218" t="s">
        <v>269</v>
      </c>
      <c r="C6" s="218" t="s">
        <v>157</v>
      </c>
      <c r="D6" s="230">
        <v>1</v>
      </c>
      <c r="E6" s="23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87" x14ac:dyDescent="0.2">
      <c r="A7" s="221" t="s">
        <v>274</v>
      </c>
      <c r="B7" s="218" t="s">
        <v>269</v>
      </c>
      <c r="C7" s="218" t="s">
        <v>157</v>
      </c>
      <c r="D7" s="230">
        <v>1</v>
      </c>
      <c r="E7" s="23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65.25" x14ac:dyDescent="0.2">
      <c r="A8" s="221" t="s">
        <v>275</v>
      </c>
      <c r="B8" s="218" t="s">
        <v>269</v>
      </c>
      <c r="C8" s="218" t="s">
        <v>276</v>
      </c>
      <c r="D8" s="230">
        <v>1</v>
      </c>
      <c r="E8" s="232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66" thickBot="1" x14ac:dyDescent="0.25">
      <c r="A9" s="224" t="s">
        <v>277</v>
      </c>
      <c r="B9" s="225" t="s">
        <v>269</v>
      </c>
      <c r="C9" s="225" t="s">
        <v>157</v>
      </c>
      <c r="D9" s="231">
        <v>1</v>
      </c>
      <c r="E9" s="233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35"/>
  <sheetViews>
    <sheetView workbookViewId="0">
      <selection activeCell="S36" sqref="S36"/>
    </sheetView>
  </sheetViews>
  <sheetFormatPr defaultRowHeight="12.75" x14ac:dyDescent="0.2"/>
  <cols>
    <col min="1" max="1" width="34.1406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80.5703125" bestFit="1" customWidth="1"/>
    <col min="6" max="6" width="79.85546875" bestFit="1" customWidth="1"/>
    <col min="7" max="7" width="83.5703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11" bestFit="1" customWidth="1"/>
    <col min="22" max="22" width="11.5703125" bestFit="1" customWidth="1"/>
  </cols>
  <sheetData>
    <row r="1" spans="1:22" x14ac:dyDescent="0.2">
      <c r="A1" s="239" t="s">
        <v>67</v>
      </c>
      <c r="B1" s="240" t="s">
        <v>68</v>
      </c>
      <c r="C1" s="240" t="s">
        <v>65</v>
      </c>
      <c r="D1" s="240" t="s">
        <v>69</v>
      </c>
      <c r="E1" s="240" t="s">
        <v>70</v>
      </c>
      <c r="F1" s="240" t="s">
        <v>71</v>
      </c>
      <c r="G1" s="240" t="s">
        <v>72</v>
      </c>
      <c r="H1" s="240" t="s">
        <v>73</v>
      </c>
      <c r="I1" s="240" t="s">
        <v>74</v>
      </c>
      <c r="J1" s="240" t="s">
        <v>75</v>
      </c>
      <c r="K1" s="240" t="s">
        <v>76</v>
      </c>
      <c r="L1" s="240" t="s">
        <v>77</v>
      </c>
      <c r="M1" s="240" t="s">
        <v>78</v>
      </c>
      <c r="N1" s="240" t="s">
        <v>79</v>
      </c>
      <c r="O1" s="240" t="s">
        <v>80</v>
      </c>
      <c r="P1" s="240" t="s">
        <v>81</v>
      </c>
      <c r="Q1" s="240" t="s">
        <v>82</v>
      </c>
      <c r="R1" s="240" t="s">
        <v>83</v>
      </c>
      <c r="S1" s="240" t="s">
        <v>84</v>
      </c>
      <c r="T1" s="240" t="s">
        <v>85</v>
      </c>
      <c r="U1" s="240" t="s">
        <v>86</v>
      </c>
      <c r="V1" s="244" t="s">
        <v>87</v>
      </c>
    </row>
    <row r="2" spans="1:22" x14ac:dyDescent="0.2">
      <c r="A2" s="238" t="s">
        <v>285</v>
      </c>
      <c r="B2" s="219"/>
      <c r="C2" s="219"/>
      <c r="D2" s="219">
        <v>1</v>
      </c>
      <c r="E2" s="237" t="s">
        <v>286</v>
      </c>
      <c r="F2" s="237" t="s">
        <v>287</v>
      </c>
      <c r="G2" s="237" t="s">
        <v>288</v>
      </c>
      <c r="H2" s="237" t="s">
        <v>91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5485.96</v>
      </c>
      <c r="V2" s="245"/>
    </row>
    <row r="3" spans="1:22" x14ac:dyDescent="0.2">
      <c r="A3" s="238" t="s">
        <v>289</v>
      </c>
      <c r="B3" s="219"/>
      <c r="C3" s="219"/>
      <c r="D3" s="219">
        <v>1</v>
      </c>
      <c r="E3" s="219"/>
      <c r="F3" s="219"/>
      <c r="G3" s="219"/>
      <c r="H3" s="237" t="s">
        <v>94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65</v>
      </c>
      <c r="V3" s="245"/>
    </row>
    <row r="4" spans="1:22" x14ac:dyDescent="0.2">
      <c r="A4" s="238" t="s">
        <v>290</v>
      </c>
      <c r="B4" s="219"/>
      <c r="C4" s="219"/>
      <c r="D4" s="219">
        <v>1</v>
      </c>
      <c r="E4" s="219"/>
      <c r="F4" s="219"/>
      <c r="G4" s="219"/>
      <c r="H4" s="237" t="s">
        <v>96</v>
      </c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45"/>
    </row>
    <row r="5" spans="1:22" x14ac:dyDescent="0.2">
      <c r="A5" s="238" t="s">
        <v>104</v>
      </c>
      <c r="B5" s="219"/>
      <c r="C5" s="219"/>
      <c r="D5" s="219">
        <v>1</v>
      </c>
      <c r="E5" s="219"/>
      <c r="F5" s="219"/>
      <c r="G5" s="219"/>
      <c r="H5" s="237" t="s">
        <v>98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>
        <v>6.32</v>
      </c>
      <c r="V5" s="245"/>
    </row>
    <row r="6" spans="1:22" x14ac:dyDescent="0.2">
      <c r="A6" s="238" t="s">
        <v>106</v>
      </c>
      <c r="B6" s="219"/>
      <c r="C6" s="219"/>
      <c r="D6" s="219">
        <v>1</v>
      </c>
      <c r="E6" s="219"/>
      <c r="F6" s="219"/>
      <c r="G6" s="219"/>
      <c r="H6" s="237" t="s">
        <v>100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>
        <v>3.47</v>
      </c>
      <c r="V6" s="245"/>
    </row>
    <row r="7" spans="1:22" x14ac:dyDescent="0.2">
      <c r="A7" s="238" t="s">
        <v>114</v>
      </c>
      <c r="B7" s="219"/>
      <c r="C7" s="219"/>
      <c r="D7" s="219">
        <v>1</v>
      </c>
      <c r="E7" s="219"/>
      <c r="F7" s="219"/>
      <c r="G7" s="219"/>
      <c r="H7" s="237" t="s">
        <v>103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>
        <v>3.79</v>
      </c>
      <c r="V7" s="245"/>
    </row>
    <row r="8" spans="1:22" x14ac:dyDescent="0.2">
      <c r="A8" s="238" t="s">
        <v>291</v>
      </c>
      <c r="B8" s="219"/>
      <c r="C8" s="219"/>
      <c r="D8" s="219">
        <v>1</v>
      </c>
      <c r="E8" s="219">
        <v>519</v>
      </c>
      <c r="F8" s="219">
        <v>308.5</v>
      </c>
      <c r="G8" s="219">
        <v>178</v>
      </c>
      <c r="H8" s="237" t="s">
        <v>105</v>
      </c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>
        <v>4.2</v>
      </c>
      <c r="V8" s="245"/>
    </row>
    <row r="9" spans="1:22" x14ac:dyDescent="0.2">
      <c r="A9" s="238" t="s">
        <v>122</v>
      </c>
      <c r="B9" s="219"/>
      <c r="C9" s="219"/>
      <c r="D9" s="219">
        <v>1</v>
      </c>
      <c r="E9" s="219"/>
      <c r="F9" s="219"/>
      <c r="G9" s="219"/>
      <c r="H9" s="237" t="s">
        <v>107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>
        <v>1.92</v>
      </c>
      <c r="V9" s="245"/>
    </row>
    <row r="10" spans="1:22" x14ac:dyDescent="0.2">
      <c r="A10" s="238" t="s">
        <v>292</v>
      </c>
      <c r="B10" s="219"/>
      <c r="C10" s="219"/>
      <c r="D10" s="219">
        <v>1</v>
      </c>
      <c r="E10" s="219"/>
      <c r="F10" s="219"/>
      <c r="G10" s="219"/>
      <c r="H10" s="237" t="s">
        <v>109</v>
      </c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>
        <v>4.5999999999999996</v>
      </c>
      <c r="V10" s="245"/>
    </row>
    <row r="11" spans="1:22" x14ac:dyDescent="0.2">
      <c r="A11" s="238" t="s">
        <v>124</v>
      </c>
      <c r="B11" s="219"/>
      <c r="C11" s="219"/>
      <c r="D11" s="219">
        <v>1</v>
      </c>
      <c r="E11" s="219"/>
      <c r="F11" s="219"/>
      <c r="G11" s="219"/>
      <c r="H11" s="237" t="s">
        <v>111</v>
      </c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>
        <v>4.5999999999999996</v>
      </c>
      <c r="V11" s="245"/>
    </row>
    <row r="12" spans="1:22" x14ac:dyDescent="0.2">
      <c r="A12" s="238" t="s">
        <v>293</v>
      </c>
      <c r="B12" s="219"/>
      <c r="C12" s="219"/>
      <c r="D12" s="219">
        <v>1</v>
      </c>
      <c r="E12" s="219"/>
      <c r="F12" s="219"/>
      <c r="G12" s="219"/>
      <c r="H12" s="237" t="s">
        <v>113</v>
      </c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>
        <v>23</v>
      </c>
      <c r="V12" s="245"/>
    </row>
    <row r="13" spans="1:22" x14ac:dyDescent="0.2">
      <c r="A13" s="238" t="s">
        <v>138</v>
      </c>
      <c r="B13" s="219"/>
      <c r="C13" s="219"/>
      <c r="D13" s="219">
        <v>1</v>
      </c>
      <c r="E13" s="219"/>
      <c r="F13" s="219"/>
      <c r="G13" s="219"/>
      <c r="H13" s="237" t="s">
        <v>115</v>
      </c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>
        <v>6.51</v>
      </c>
      <c r="V13" s="245"/>
    </row>
    <row r="14" spans="1:22" x14ac:dyDescent="0.2">
      <c r="A14" s="238" t="s">
        <v>294</v>
      </c>
      <c r="B14" s="219"/>
      <c r="C14" s="219"/>
      <c r="D14" s="219">
        <v>1</v>
      </c>
      <c r="E14" s="219"/>
      <c r="F14" s="219"/>
      <c r="G14" s="219"/>
      <c r="H14" s="237" t="s">
        <v>117</v>
      </c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>
        <v>322.5</v>
      </c>
      <c r="V14" s="245"/>
    </row>
    <row r="15" spans="1:22" x14ac:dyDescent="0.2">
      <c r="A15" s="238" t="s">
        <v>295</v>
      </c>
      <c r="B15" s="219"/>
      <c r="C15" s="219"/>
      <c r="D15" s="219">
        <v>1</v>
      </c>
      <c r="E15" s="219"/>
      <c r="F15" s="219"/>
      <c r="G15" s="219"/>
      <c r="H15" s="237" t="s">
        <v>119</v>
      </c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>
        <v>59.5</v>
      </c>
      <c r="V15" s="245"/>
    </row>
    <row r="16" spans="1:22" x14ac:dyDescent="0.2">
      <c r="A16" s="238" t="s">
        <v>156</v>
      </c>
      <c r="B16" s="219"/>
      <c r="C16" s="219"/>
      <c r="D16" s="219">
        <v>1</v>
      </c>
      <c r="E16" s="219"/>
      <c r="F16" s="219"/>
      <c r="G16" s="219"/>
      <c r="H16" s="237" t="s">
        <v>121</v>
      </c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45"/>
    </row>
    <row r="17" spans="1:22" x14ac:dyDescent="0.2">
      <c r="A17" s="238" t="s">
        <v>296</v>
      </c>
      <c r="B17" s="219"/>
      <c r="C17" s="219"/>
      <c r="D17" s="219">
        <v>1</v>
      </c>
      <c r="E17" s="219"/>
      <c r="F17" s="219"/>
      <c r="G17" s="219"/>
      <c r="H17" s="237" t="s">
        <v>123</v>
      </c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>
        <v>30.7</v>
      </c>
      <c r="V17" s="245"/>
    </row>
    <row r="18" spans="1:22" x14ac:dyDescent="0.2">
      <c r="A18" s="238" t="s">
        <v>169</v>
      </c>
      <c r="B18" s="219"/>
      <c r="C18" s="219"/>
      <c r="D18" s="219">
        <v>1</v>
      </c>
      <c r="E18" s="219"/>
      <c r="F18" s="219"/>
      <c r="G18" s="219"/>
      <c r="H18" s="237" t="s">
        <v>125</v>
      </c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>
        <v>3.53</v>
      </c>
      <c r="V18" s="245"/>
    </row>
    <row r="19" spans="1:22" x14ac:dyDescent="0.2">
      <c r="A19" s="238" t="s">
        <v>171</v>
      </c>
      <c r="B19" s="219"/>
      <c r="C19" s="219"/>
      <c r="D19" s="219">
        <v>1</v>
      </c>
      <c r="E19" s="219"/>
      <c r="F19" s="219"/>
      <c r="G19" s="219"/>
      <c r="H19" s="237" t="s">
        <v>127</v>
      </c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>
        <v>6.85</v>
      </c>
      <c r="V19" s="245"/>
    </row>
    <row r="20" spans="1:22" x14ac:dyDescent="0.2">
      <c r="A20" s="238" t="s">
        <v>175</v>
      </c>
      <c r="B20" s="219"/>
      <c r="C20" s="219"/>
      <c r="D20" s="219">
        <v>1</v>
      </c>
      <c r="E20" s="219"/>
      <c r="F20" s="219"/>
      <c r="G20" s="219"/>
      <c r="H20" s="237" t="s">
        <v>129</v>
      </c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45"/>
    </row>
    <row r="21" spans="1:22" x14ac:dyDescent="0.2">
      <c r="A21" s="238" t="s">
        <v>297</v>
      </c>
      <c r="B21" s="219"/>
      <c r="C21" s="219"/>
      <c r="D21" s="219">
        <v>1</v>
      </c>
      <c r="E21" s="219"/>
      <c r="F21" s="219"/>
      <c r="G21" s="219"/>
      <c r="H21" s="237" t="s">
        <v>131</v>
      </c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45"/>
    </row>
    <row r="22" spans="1:22" x14ac:dyDescent="0.2">
      <c r="A22" s="238" t="s">
        <v>187</v>
      </c>
      <c r="B22" s="219"/>
      <c r="C22" s="219"/>
      <c r="D22" s="219">
        <v>1</v>
      </c>
      <c r="E22" s="219"/>
      <c r="F22" s="219"/>
      <c r="G22" s="219"/>
      <c r="H22" s="237" t="s">
        <v>133</v>
      </c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>
        <v>7.39</v>
      </c>
      <c r="V22" s="245"/>
    </row>
    <row r="23" spans="1:22" x14ac:dyDescent="0.2">
      <c r="A23" s="238" t="s">
        <v>189</v>
      </c>
      <c r="B23" s="219"/>
      <c r="C23" s="219"/>
      <c r="D23" s="219">
        <v>1</v>
      </c>
      <c r="E23" s="219"/>
      <c r="F23" s="219"/>
      <c r="G23" s="219"/>
      <c r="H23" s="237" t="s">
        <v>135</v>
      </c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>
        <v>7.39</v>
      </c>
      <c r="V23" s="245"/>
    </row>
    <row r="24" spans="1:22" x14ac:dyDescent="0.2">
      <c r="A24" s="238" t="s">
        <v>191</v>
      </c>
      <c r="B24" s="219"/>
      <c r="C24" s="219"/>
      <c r="D24" s="219">
        <v>1</v>
      </c>
      <c r="E24" s="219"/>
      <c r="F24" s="219"/>
      <c r="G24" s="219"/>
      <c r="H24" s="237" t="s">
        <v>137</v>
      </c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>
        <v>3.58</v>
      </c>
      <c r="V24" s="245"/>
    </row>
    <row r="25" spans="1:22" x14ac:dyDescent="0.2">
      <c r="A25" s="238" t="s">
        <v>201</v>
      </c>
      <c r="B25" s="219"/>
      <c r="C25" s="219"/>
      <c r="D25" s="219">
        <v>2</v>
      </c>
      <c r="E25" s="219"/>
      <c r="F25" s="219"/>
      <c r="G25" s="219"/>
      <c r="H25" s="237" t="s">
        <v>139</v>
      </c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>
        <v>1.92</v>
      </c>
      <c r="V25" s="245"/>
    </row>
    <row r="26" spans="1:22" x14ac:dyDescent="0.2">
      <c r="A26" s="238" t="s">
        <v>205</v>
      </c>
      <c r="B26" s="219"/>
      <c r="C26" s="219"/>
      <c r="D26" s="219">
        <v>2</v>
      </c>
      <c r="E26" s="219"/>
      <c r="F26" s="219"/>
      <c r="G26" s="219"/>
      <c r="H26" s="237" t="s">
        <v>141</v>
      </c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>
        <v>1.92</v>
      </c>
      <c r="V26" s="245"/>
    </row>
    <row r="27" spans="1:22" x14ac:dyDescent="0.2">
      <c r="A27" s="238" t="s">
        <v>298</v>
      </c>
      <c r="B27" s="219"/>
      <c r="C27" s="219"/>
      <c r="D27" s="219">
        <v>1</v>
      </c>
      <c r="E27" s="219"/>
      <c r="F27" s="219"/>
      <c r="G27" s="219"/>
      <c r="H27" s="237" t="s">
        <v>143</v>
      </c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45"/>
    </row>
    <row r="28" spans="1:22" x14ac:dyDescent="0.2">
      <c r="A28" s="238" t="s">
        <v>217</v>
      </c>
      <c r="B28" s="219"/>
      <c r="C28" s="219"/>
      <c r="D28" s="219">
        <v>1</v>
      </c>
      <c r="E28" s="219"/>
      <c r="F28" s="219"/>
      <c r="G28" s="219"/>
      <c r="H28" s="237" t="s">
        <v>145</v>
      </c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>
        <v>7.39</v>
      </c>
      <c r="V28" s="245"/>
    </row>
    <row r="29" spans="1:22" x14ac:dyDescent="0.2">
      <c r="A29" s="238" t="s">
        <v>221</v>
      </c>
      <c r="B29" s="219"/>
      <c r="C29" s="219"/>
      <c r="D29" s="219">
        <v>2</v>
      </c>
      <c r="E29" s="219"/>
      <c r="F29" s="219"/>
      <c r="G29" s="219"/>
      <c r="H29" s="237" t="s">
        <v>147</v>
      </c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>
        <v>1.88</v>
      </c>
      <c r="V29" s="245"/>
    </row>
    <row r="30" spans="1:22" x14ac:dyDescent="0.2">
      <c r="A30" s="238" t="s">
        <v>299</v>
      </c>
      <c r="B30" s="219"/>
      <c r="C30" s="219"/>
      <c r="D30" s="219">
        <v>1</v>
      </c>
      <c r="E30" s="219"/>
      <c r="F30" s="219"/>
      <c r="G30" s="219"/>
      <c r="H30" s="237" t="s">
        <v>149</v>
      </c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45"/>
    </row>
    <row r="31" spans="1:22" x14ac:dyDescent="0.2">
      <c r="A31" s="238" t="s">
        <v>300</v>
      </c>
      <c r="B31" s="219"/>
      <c r="C31" s="219"/>
      <c r="D31" s="219">
        <v>1</v>
      </c>
      <c r="E31" s="219">
        <v>871</v>
      </c>
      <c r="F31" s="219">
        <v>120</v>
      </c>
      <c r="G31" s="219">
        <v>120</v>
      </c>
      <c r="H31" s="237" t="s">
        <v>151</v>
      </c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>
        <v>5.3575598299999996</v>
      </c>
      <c r="V31" s="245"/>
    </row>
    <row r="32" spans="1:22" x14ac:dyDescent="0.2">
      <c r="A32" s="238" t="s">
        <v>301</v>
      </c>
      <c r="B32" s="219"/>
      <c r="C32" s="219"/>
      <c r="D32" s="219">
        <v>1</v>
      </c>
      <c r="E32" s="219">
        <v>476</v>
      </c>
      <c r="F32" s="219">
        <v>398</v>
      </c>
      <c r="G32" s="219">
        <v>34</v>
      </c>
      <c r="H32" s="237" t="s">
        <v>153</v>
      </c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>
        <v>4.8693924600000003</v>
      </c>
      <c r="V32" s="245"/>
    </row>
    <row r="33" spans="1:22" x14ac:dyDescent="0.2">
      <c r="A33" s="238" t="s">
        <v>302</v>
      </c>
      <c r="B33" s="219"/>
      <c r="C33" s="219"/>
      <c r="D33" s="219">
        <v>1</v>
      </c>
      <c r="E33" s="219"/>
      <c r="F33" s="219"/>
      <c r="G33" s="219"/>
      <c r="H33" s="237" t="s">
        <v>155</v>
      </c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45"/>
    </row>
    <row r="34" spans="1:22" x14ac:dyDescent="0.2">
      <c r="A34" s="238" t="s">
        <v>303</v>
      </c>
      <c r="B34" s="219"/>
      <c r="C34" s="219"/>
      <c r="D34" s="219">
        <v>1</v>
      </c>
      <c r="E34" s="237" t="s">
        <v>304</v>
      </c>
      <c r="F34" s="237" t="s">
        <v>305</v>
      </c>
      <c r="G34" s="237" t="s">
        <v>306</v>
      </c>
      <c r="H34" s="237" t="s">
        <v>158</v>
      </c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>
        <v>83324.100000000006</v>
      </c>
      <c r="V34" s="245"/>
    </row>
    <row r="35" spans="1:22" ht="13.5" thickBot="1" x14ac:dyDescent="0.25">
      <c r="A35" s="241" t="s">
        <v>307</v>
      </c>
      <c r="B35" s="242"/>
      <c r="C35" s="242"/>
      <c r="D35" s="242">
        <v>1</v>
      </c>
      <c r="E35" s="242">
        <v>2518</v>
      </c>
      <c r="F35" s="242">
        <v>179</v>
      </c>
      <c r="G35" s="242">
        <v>152</v>
      </c>
      <c r="H35" s="243" t="s">
        <v>160</v>
      </c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>
        <v>10.62</v>
      </c>
      <c r="V35" s="2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2022-10-11T15:52:47Z</cp:lastPrinted>
  <dcterms:created xsi:type="dcterms:W3CDTF">2005-01-13T13:29:53Z</dcterms:created>
  <dcterms:modified xsi:type="dcterms:W3CDTF">2022-10-11T15:52:49Z</dcterms:modified>
</cp:coreProperties>
</file>