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540\"/>
    </mc:Choice>
  </mc:AlternateContent>
  <xr:revisionPtr revIDLastSave="0" documentId="13_ncr:1_{2635DD1A-EC60-4C8C-BE65-873BCDBEB9BC}" xr6:coauthVersionLast="47" xr6:coauthVersionMax="47" xr10:uidLastSave="{00000000-0000-0000-0000-000000000000}"/>
  <bookViews>
    <workbookView xWindow="828" yWindow="-108" windowWidth="22320" windowHeight="13176" xr2:uid="{FEA59ED9-6309-4FD7-BAB7-52937329D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  <c r="H5" i="1"/>
  <c r="H13" i="1"/>
  <c r="D31" i="1"/>
  <c r="D30" i="1"/>
  <c r="D29" i="1"/>
  <c r="D28" i="1"/>
  <c r="D27" i="1"/>
  <c r="D26" i="1"/>
  <c r="H26" i="1" s="1"/>
  <c r="D25" i="1"/>
  <c r="D23" i="1"/>
  <c r="D22" i="1"/>
  <c r="D21" i="1"/>
  <c r="H21" i="1" s="1"/>
  <c r="D20" i="1"/>
  <c r="D19" i="1"/>
  <c r="D18" i="1"/>
  <c r="D17" i="1"/>
  <c r="H17" i="1" s="1"/>
  <c r="D16" i="1"/>
  <c r="D15" i="1"/>
  <c r="D14" i="1"/>
  <c r="D12" i="1"/>
  <c r="D11" i="1"/>
  <c r="D10" i="1"/>
  <c r="D9" i="1"/>
  <c r="D8" i="1"/>
  <c r="D7" i="1"/>
  <c r="D6" i="1"/>
  <c r="C31" i="1"/>
  <c r="B31" i="1"/>
  <c r="H31" i="1" s="1"/>
  <c r="C30" i="1"/>
  <c r="C29" i="1"/>
  <c r="C28" i="1"/>
  <c r="C27" i="1"/>
  <c r="C26" i="1"/>
  <c r="C25" i="1"/>
  <c r="C24" i="1"/>
  <c r="H24" i="1" s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H10" i="1" s="1"/>
  <c r="C9" i="1"/>
  <c r="C8" i="1"/>
  <c r="C7" i="1"/>
  <c r="C6" i="1"/>
  <c r="H6" i="1" s="1"/>
  <c r="B21" i="1"/>
  <c r="B30" i="1"/>
  <c r="B29" i="1"/>
  <c r="B28" i="1"/>
  <c r="H28" i="1" s="1"/>
  <c r="B27" i="1"/>
  <c r="B26" i="1"/>
  <c r="B25" i="1"/>
  <c r="H25" i="1" s="1"/>
  <c r="B23" i="1"/>
  <c r="H23" i="1" s="1"/>
  <c r="B22" i="1"/>
  <c r="H22" i="1" s="1"/>
  <c r="B20" i="1"/>
  <c r="H20" i="1" s="1"/>
  <c r="B19" i="1"/>
  <c r="B18" i="1"/>
  <c r="H18" i="1" s="1"/>
  <c r="B17" i="1"/>
  <c r="B16" i="1"/>
  <c r="H16" i="1" s="1"/>
  <c r="B15" i="1"/>
  <c r="B14" i="1"/>
  <c r="H14" i="1" s="1"/>
  <c r="B12" i="1"/>
  <c r="B11" i="1"/>
  <c r="H11" i="1" s="1"/>
  <c r="B10" i="1"/>
  <c r="B9" i="1"/>
  <c r="H9" i="1" s="1"/>
  <c r="B8" i="1"/>
  <c r="B7" i="1"/>
  <c r="H7" i="1" s="1"/>
  <c r="H30" i="1" l="1"/>
  <c r="H29" i="1"/>
  <c r="H15" i="1"/>
  <c r="H19" i="1"/>
  <c r="H12" i="1"/>
  <c r="H8" i="1"/>
  <c r="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Iago Augusto</author>
  </authors>
  <commentList>
    <comment ref="C16" authorId="0" shapeId="0" xr:uid="{8A092864-036E-42C4-AA6E-2E99D3590384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O gato do token-ring tem razão</t>
        </r>
      </text>
    </comment>
  </commentList>
</comments>
</file>

<file path=xl/sharedStrings.xml><?xml version="1.0" encoding="utf-8"?>
<sst xmlns="http://schemas.openxmlformats.org/spreadsheetml/2006/main" count="35" uniqueCount="35">
  <si>
    <t>Matrícula</t>
  </si>
  <si>
    <t>2017.1.08.036</t>
  </si>
  <si>
    <t>2019.1.08.042</t>
  </si>
  <si>
    <t>2019.1.08.032</t>
  </si>
  <si>
    <t>2017.1.08.017</t>
  </si>
  <si>
    <t>2019.1.08.019</t>
  </si>
  <si>
    <t>2018.1.08.026</t>
  </si>
  <si>
    <t>2019.1.08.003</t>
  </si>
  <si>
    <t>2018.1.08.013</t>
  </si>
  <si>
    <t>2019.1.08.005</t>
  </si>
  <si>
    <t>2017.1.08.022</t>
  </si>
  <si>
    <t>2019.1.08.010</t>
  </si>
  <si>
    <t>2017.1.08.044</t>
  </si>
  <si>
    <t>2018.1.08.009</t>
  </si>
  <si>
    <t>2018.1.08.047</t>
  </si>
  <si>
    <t>2019.1.08.015</t>
  </si>
  <si>
    <t>2017.1.08.031</t>
  </si>
  <si>
    <t>2019.1.08.016</t>
  </si>
  <si>
    <t>2019.1.08.017</t>
  </si>
  <si>
    <t>Prova 01</t>
  </si>
  <si>
    <t>Prova 02</t>
  </si>
  <si>
    <t>Prova 03</t>
  </si>
  <si>
    <t>2017.1.08.016</t>
  </si>
  <si>
    <t>2019.1.08.033</t>
  </si>
  <si>
    <t>2017.2.08.001</t>
  </si>
  <si>
    <t>2014.1.08.010</t>
  </si>
  <si>
    <t>2018.1.08.021</t>
  </si>
  <si>
    <t>2016.1.08.038</t>
  </si>
  <si>
    <t>2016.1.08.017</t>
  </si>
  <si>
    <t>2019.1.08.018</t>
  </si>
  <si>
    <t>2014.1.08.034</t>
  </si>
  <si>
    <t>Exercício 01</t>
  </si>
  <si>
    <t>Exercício 02</t>
  </si>
  <si>
    <t>Nota final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</si>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</sst>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061E-5799-46BC-9C1D-4FD1F59D576D}">
  <dimension ref="A4:J32"/>
  <sheetViews>
    <sheetView tabSelected="1" workbookViewId="0">
      <selection activeCell="B1" sqref="B1:B1048576"/>
    </sheetView>
  </sheetViews>
  <sheetFormatPr defaultRowHeight="14.4" x14ac:dyDescent="0.3"/>
  <cols>
    <col min="1" max="1" width="12.6640625" bestFit="1" customWidth="1"/>
    <col min="5" max="6" width="10.77734375" bestFit="1" customWidth="1"/>
    <col min="8" max="8" width="9.21875" bestFit="1" customWidth="1"/>
  </cols>
  <sheetData>
    <row r="4" spans="1:10" x14ac:dyDescent="0.3">
      <c r="A4" s="1" t="s">
        <v>0</v>
      </c>
      <c r="B4" s="1" t="s">
        <v>19</v>
      </c>
      <c r="C4" s="1" t="s">
        <v>20</v>
      </c>
      <c r="D4" s="1" t="s">
        <v>21</v>
      </c>
      <c r="E4" s="1" t="s">
        <v>31</v>
      </c>
      <c r="F4" s="1" t="s">
        <v>32</v>
      </c>
      <c r="G4" s="1" t="s">
        <v>34</v>
      </c>
      <c r="H4" s="1" t="s">
        <v>33</v>
      </c>
    </row>
    <row r="5" spans="1:10" x14ac:dyDescent="0.3">
      <c r="A5" t="s">
        <v>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f t="shared" ref="G5:G6" si="0">AVERAGE(E5:F5)</f>
        <v>0</v>
      </c>
      <c r="H5" s="7">
        <f>(0.3*B5+0.3*C5+0.3*D5+0.05*E5+0.05*F5)/10</f>
        <v>0</v>
      </c>
    </row>
    <row r="6" spans="1:10" x14ac:dyDescent="0.3">
      <c r="A6" s="3" t="s">
        <v>1</v>
      </c>
      <c r="B6" s="4">
        <v>85</v>
      </c>
      <c r="C6" s="4">
        <f>15+15+20+10+17+0</f>
        <v>77</v>
      </c>
      <c r="D6" s="4">
        <f>12+7+15+7+6+20</f>
        <v>67</v>
      </c>
      <c r="E6" s="4">
        <v>0</v>
      </c>
      <c r="F6" s="4">
        <v>0</v>
      </c>
      <c r="G6" s="2">
        <f t="shared" si="0"/>
        <v>0</v>
      </c>
      <c r="H6" s="7">
        <f>(0.3*B6+0.3*C6+0.3*D6+0.05*E6+0.05*F6)/10</f>
        <v>6.8699999999999992</v>
      </c>
    </row>
    <row r="7" spans="1:10" x14ac:dyDescent="0.3">
      <c r="A7" t="s">
        <v>2</v>
      </c>
      <c r="B7" s="2">
        <f>15+13+10+13+20+14</f>
        <v>85</v>
      </c>
      <c r="C7" s="2">
        <f>15+15+20+4+20+10</f>
        <v>84</v>
      </c>
      <c r="D7" s="2">
        <f>15+18+15+12+15+20</f>
        <v>95</v>
      </c>
      <c r="E7" s="2">
        <v>100</v>
      </c>
      <c r="F7" s="2">
        <v>90</v>
      </c>
      <c r="G7" s="2">
        <f>AVERAGE(E7:F7)</f>
        <v>95</v>
      </c>
      <c r="H7" s="7">
        <f t="shared" ref="H7:H31" si="1">(0.3*B7+0.3*C7+0.3*D7+0.05*E7+0.05*F7)/10</f>
        <v>8.870000000000001</v>
      </c>
    </row>
    <row r="8" spans="1:10" x14ac:dyDescent="0.3">
      <c r="A8" s="3" t="s">
        <v>3</v>
      </c>
      <c r="B8" s="4">
        <f>15+17+10+15+20+14</f>
        <v>91</v>
      </c>
      <c r="C8" s="4">
        <f>15+12+17+10+20+18</f>
        <v>92</v>
      </c>
      <c r="D8" s="4">
        <f>15+20+15+15+15+20</f>
        <v>100</v>
      </c>
      <c r="E8" s="4">
        <v>100</v>
      </c>
      <c r="F8" s="4">
        <v>100</v>
      </c>
      <c r="G8" s="2">
        <f t="shared" ref="G8:G31" si="2">AVERAGE(E8:F8)</f>
        <v>100</v>
      </c>
      <c r="H8" s="7">
        <f t="shared" si="1"/>
        <v>9.49</v>
      </c>
      <c r="J8" s="2"/>
    </row>
    <row r="9" spans="1:10" x14ac:dyDescent="0.3">
      <c r="A9" t="s">
        <v>4</v>
      </c>
      <c r="B9" s="2">
        <f>15+19+8+15+20+7</f>
        <v>84</v>
      </c>
      <c r="C9" s="2">
        <f>15+15+12+10+20+20</f>
        <v>92</v>
      </c>
      <c r="D9" s="2">
        <f>15+13+15+8+7+16</f>
        <v>74</v>
      </c>
      <c r="E9" s="2">
        <v>0</v>
      </c>
      <c r="F9" s="2">
        <v>100</v>
      </c>
      <c r="G9" s="2">
        <f t="shared" si="2"/>
        <v>50</v>
      </c>
      <c r="H9" s="7">
        <f t="shared" si="1"/>
        <v>8</v>
      </c>
      <c r="I9" s="5"/>
      <c r="J9" s="6"/>
    </row>
    <row r="10" spans="1:10" x14ac:dyDescent="0.3">
      <c r="A10" s="3" t="s">
        <v>23</v>
      </c>
      <c r="B10" s="4">
        <f>15+18+4+14+20+7</f>
        <v>78</v>
      </c>
      <c r="C10" s="4">
        <f>13+15+16+10+18+3</f>
        <v>75</v>
      </c>
      <c r="D10" s="4">
        <f>12+15+8+8+15+20</f>
        <v>78</v>
      </c>
      <c r="E10" s="4">
        <v>0</v>
      </c>
      <c r="F10" s="4">
        <v>50</v>
      </c>
      <c r="G10" s="2">
        <f t="shared" si="2"/>
        <v>25</v>
      </c>
      <c r="H10" s="7">
        <f t="shared" si="1"/>
        <v>7.18</v>
      </c>
    </row>
    <row r="11" spans="1:10" x14ac:dyDescent="0.3">
      <c r="A11" t="s">
        <v>24</v>
      </c>
      <c r="B11" s="2">
        <f>15+18+9+13+20+7</f>
        <v>82</v>
      </c>
      <c r="C11" s="2">
        <f>15+15+20+5+20+8</f>
        <v>83</v>
      </c>
      <c r="D11" s="2">
        <f>14+15+15+7+15+20</f>
        <v>86</v>
      </c>
      <c r="E11" s="2">
        <v>75</v>
      </c>
      <c r="F11" s="2">
        <v>100</v>
      </c>
      <c r="G11" s="2">
        <f t="shared" si="2"/>
        <v>87.5</v>
      </c>
      <c r="H11" s="7">
        <f t="shared" si="1"/>
        <v>8.4049999999999994</v>
      </c>
    </row>
    <row r="12" spans="1:10" x14ac:dyDescent="0.3">
      <c r="A12" s="3" t="s">
        <v>5</v>
      </c>
      <c r="B12" s="4">
        <f>15+14+4+10+20+20</f>
        <v>83</v>
      </c>
      <c r="C12" s="4">
        <f>7+12+18+10+18+3</f>
        <v>68</v>
      </c>
      <c r="D12" s="4">
        <f>15+15+15+15+12+20</f>
        <v>92</v>
      </c>
      <c r="E12" s="4">
        <v>100</v>
      </c>
      <c r="F12" s="4">
        <v>0</v>
      </c>
      <c r="G12" s="2">
        <f t="shared" si="2"/>
        <v>50</v>
      </c>
      <c r="H12" s="7">
        <f t="shared" si="1"/>
        <v>7.7899999999999991</v>
      </c>
    </row>
    <row r="13" spans="1:10" x14ac:dyDescent="0.3">
      <c r="A13" t="s">
        <v>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f t="shared" si="2"/>
        <v>0</v>
      </c>
      <c r="H13" s="7">
        <f t="shared" si="1"/>
        <v>0</v>
      </c>
    </row>
    <row r="14" spans="1:10" x14ac:dyDescent="0.3">
      <c r="A14" s="3" t="s">
        <v>7</v>
      </c>
      <c r="B14" s="4">
        <f>15+20+8+15+20+14</f>
        <v>92</v>
      </c>
      <c r="C14" s="4">
        <f>14+15+12+8+20+5</f>
        <v>74</v>
      </c>
      <c r="D14" s="4">
        <f>14+20+15+15+15+20</f>
        <v>99</v>
      </c>
      <c r="E14" s="4">
        <v>100</v>
      </c>
      <c r="F14" s="4">
        <v>95</v>
      </c>
      <c r="G14" s="2">
        <f t="shared" si="2"/>
        <v>97.5</v>
      </c>
      <c r="H14" s="7">
        <f t="shared" si="1"/>
        <v>8.9250000000000007</v>
      </c>
    </row>
    <row r="15" spans="1:10" x14ac:dyDescent="0.3">
      <c r="A15" t="s">
        <v>25</v>
      </c>
      <c r="B15" s="2">
        <f>15+15+7+13+20+7</f>
        <v>77</v>
      </c>
      <c r="C15" s="2">
        <f>15+15+20+10+20+0</f>
        <v>80</v>
      </c>
      <c r="D15" s="2">
        <f>3+12+12+7+5+12</f>
        <v>51</v>
      </c>
      <c r="E15" s="2">
        <v>0</v>
      </c>
      <c r="F15" s="2">
        <v>0</v>
      </c>
      <c r="G15" s="2">
        <f t="shared" si="2"/>
        <v>0</v>
      </c>
      <c r="H15" s="7">
        <f t="shared" si="1"/>
        <v>6.2399999999999993</v>
      </c>
    </row>
    <row r="16" spans="1:10" x14ac:dyDescent="0.3">
      <c r="A16" s="3" t="s">
        <v>8</v>
      </c>
      <c r="B16" s="4">
        <f>15+17+9+11+16+14</f>
        <v>82</v>
      </c>
      <c r="C16" s="4">
        <f>15+15+15+10+20+2</f>
        <v>77</v>
      </c>
      <c r="D16" s="4">
        <f>8+10+10+10+7+20</f>
        <v>65</v>
      </c>
      <c r="E16" s="4">
        <v>100</v>
      </c>
      <c r="F16" s="4">
        <v>95</v>
      </c>
      <c r="G16" s="2">
        <f t="shared" si="2"/>
        <v>97.5</v>
      </c>
      <c r="H16" s="7">
        <f t="shared" si="1"/>
        <v>7.6949999999999985</v>
      </c>
    </row>
    <row r="17" spans="1:8" x14ac:dyDescent="0.3">
      <c r="A17" t="s">
        <v>26</v>
      </c>
      <c r="B17" s="2">
        <f>15+16+8+9+20+7</f>
        <v>75</v>
      </c>
      <c r="C17" s="2">
        <f>15+15+20+10+20+1</f>
        <v>81</v>
      </c>
      <c r="D17" s="2">
        <f>10+15+12+12+7+18</f>
        <v>74</v>
      </c>
      <c r="E17" s="2">
        <v>100</v>
      </c>
      <c r="F17" s="2">
        <v>95</v>
      </c>
      <c r="G17" s="2">
        <f t="shared" si="2"/>
        <v>97.5</v>
      </c>
      <c r="H17" s="7">
        <f t="shared" si="1"/>
        <v>7.875</v>
      </c>
    </row>
    <row r="18" spans="1:8" x14ac:dyDescent="0.3">
      <c r="A18" s="3" t="s">
        <v>9</v>
      </c>
      <c r="B18" s="4">
        <f>15+20+10+15+20+20</f>
        <v>100</v>
      </c>
      <c r="C18" s="4">
        <f>15+15+20+8+20+12</f>
        <v>90</v>
      </c>
      <c r="D18" s="4">
        <f>15+20+15+15+15+20</f>
        <v>100</v>
      </c>
      <c r="E18" s="4">
        <v>100</v>
      </c>
      <c r="F18" s="4">
        <v>95</v>
      </c>
      <c r="G18" s="2">
        <f t="shared" si="2"/>
        <v>97.5</v>
      </c>
      <c r="H18" s="7">
        <f t="shared" si="1"/>
        <v>9.6750000000000007</v>
      </c>
    </row>
    <row r="19" spans="1:8" x14ac:dyDescent="0.3">
      <c r="A19" t="s">
        <v>10</v>
      </c>
      <c r="B19" s="2">
        <f>15+12+8+13+20+7</f>
        <v>75</v>
      </c>
      <c r="C19" s="2">
        <f>15+15+20+10+20+8</f>
        <v>88</v>
      </c>
      <c r="D19" s="2">
        <f>10+15+15+15+15+20</f>
        <v>90</v>
      </c>
      <c r="E19" s="2">
        <v>100</v>
      </c>
      <c r="F19" s="2">
        <v>95</v>
      </c>
      <c r="G19" s="2">
        <f t="shared" si="2"/>
        <v>97.5</v>
      </c>
      <c r="H19" s="7">
        <f t="shared" si="1"/>
        <v>8.5650000000000013</v>
      </c>
    </row>
    <row r="20" spans="1:8" x14ac:dyDescent="0.3">
      <c r="A20" s="3" t="s">
        <v>11</v>
      </c>
      <c r="B20" s="4">
        <f>15+18+7+13+20+14</f>
        <v>87</v>
      </c>
      <c r="C20" s="4">
        <f>15+15+20+8+20+3</f>
        <v>81</v>
      </c>
      <c r="D20" s="4">
        <f>15+15+15+15+12+20</f>
        <v>92</v>
      </c>
      <c r="E20" s="4">
        <v>100</v>
      </c>
      <c r="F20" s="4">
        <v>0</v>
      </c>
      <c r="G20" s="2">
        <f t="shared" si="2"/>
        <v>50</v>
      </c>
      <c r="H20" s="7">
        <f t="shared" si="1"/>
        <v>8.3000000000000007</v>
      </c>
    </row>
    <row r="21" spans="1:8" x14ac:dyDescent="0.3">
      <c r="A21" t="s">
        <v>12</v>
      </c>
      <c r="B21" s="2">
        <f>15+17+10+15+20+14</f>
        <v>91</v>
      </c>
      <c r="C21" s="2">
        <f>15+15+20+10+20+0</f>
        <v>80</v>
      </c>
      <c r="D21" s="2">
        <f>15+15+15+12+14+20</f>
        <v>91</v>
      </c>
      <c r="E21" s="2">
        <v>100</v>
      </c>
      <c r="F21" s="2">
        <v>100</v>
      </c>
      <c r="G21" s="2">
        <f t="shared" si="2"/>
        <v>100</v>
      </c>
      <c r="H21" s="7">
        <f t="shared" si="1"/>
        <v>8.86</v>
      </c>
    </row>
    <row r="22" spans="1:8" x14ac:dyDescent="0.3">
      <c r="A22" s="3" t="s">
        <v>13</v>
      </c>
      <c r="B22" s="4">
        <f>15+20+10+15+20+7</f>
        <v>87</v>
      </c>
      <c r="C22" s="4">
        <f>15+15+20+10+20+5</f>
        <v>85</v>
      </c>
      <c r="D22" s="4">
        <f>15+20+15+15+15+20</f>
        <v>100</v>
      </c>
      <c r="E22" s="4">
        <v>100</v>
      </c>
      <c r="F22" s="4">
        <v>100</v>
      </c>
      <c r="G22" s="2">
        <f t="shared" si="2"/>
        <v>100</v>
      </c>
      <c r="H22" s="7">
        <f t="shared" si="1"/>
        <v>9.16</v>
      </c>
    </row>
    <row r="23" spans="1:8" x14ac:dyDescent="0.3">
      <c r="A23" t="s">
        <v>14</v>
      </c>
      <c r="B23" s="2">
        <f>15+18+7+15+20+7</f>
        <v>82</v>
      </c>
      <c r="C23" s="2">
        <f>15+15+20+10+20+0</f>
        <v>80</v>
      </c>
      <c r="D23" s="2">
        <f>10+20+15+15+12+20</f>
        <v>92</v>
      </c>
      <c r="E23" s="2">
        <v>0</v>
      </c>
      <c r="F23" s="2">
        <v>50</v>
      </c>
      <c r="G23" s="2">
        <f t="shared" si="2"/>
        <v>25</v>
      </c>
      <c r="H23" s="7">
        <f t="shared" si="1"/>
        <v>7.8699999999999992</v>
      </c>
    </row>
    <row r="24" spans="1:8" x14ac:dyDescent="0.3">
      <c r="A24" s="3" t="s">
        <v>27</v>
      </c>
      <c r="B24" s="4">
        <v>0</v>
      </c>
      <c r="C24" s="4">
        <f>2+10+20+10+5+0</f>
        <v>47</v>
      </c>
      <c r="D24" s="4">
        <v>0</v>
      </c>
      <c r="E24" s="4">
        <v>0</v>
      </c>
      <c r="F24" s="4">
        <v>0</v>
      </c>
      <c r="G24" s="2">
        <f t="shared" si="2"/>
        <v>0</v>
      </c>
      <c r="H24" s="7">
        <f t="shared" si="1"/>
        <v>1.41</v>
      </c>
    </row>
    <row r="25" spans="1:8" x14ac:dyDescent="0.3">
      <c r="A25" t="s">
        <v>15</v>
      </c>
      <c r="B25" s="2">
        <f>15+14+10+15+20+14</f>
        <v>88</v>
      </c>
      <c r="C25" s="2">
        <f>15+15+20+10+20+5</f>
        <v>85</v>
      </c>
      <c r="D25" s="2">
        <f>15+20+15+7+15+20</f>
        <v>92</v>
      </c>
      <c r="E25" s="2">
        <v>100</v>
      </c>
      <c r="F25" s="2">
        <v>90</v>
      </c>
      <c r="G25" s="2">
        <f t="shared" si="2"/>
        <v>95</v>
      </c>
      <c r="H25" s="7">
        <f t="shared" si="1"/>
        <v>8.9</v>
      </c>
    </row>
    <row r="26" spans="1:8" x14ac:dyDescent="0.3">
      <c r="A26" s="3" t="s">
        <v>16</v>
      </c>
      <c r="B26" s="4">
        <f>15+18+9+14+20+7</f>
        <v>83</v>
      </c>
      <c r="C26" s="4">
        <f>15+15+20+3+18+2</f>
        <v>73</v>
      </c>
      <c r="D26" s="4">
        <f>15+15+15+15+15+20</f>
        <v>95</v>
      </c>
      <c r="E26" s="4">
        <v>0</v>
      </c>
      <c r="F26" s="4">
        <v>100</v>
      </c>
      <c r="G26" s="2">
        <f t="shared" si="2"/>
        <v>50</v>
      </c>
      <c r="H26" s="7">
        <f t="shared" si="1"/>
        <v>8.0299999999999994</v>
      </c>
    </row>
    <row r="27" spans="1:8" x14ac:dyDescent="0.3">
      <c r="A27" t="s">
        <v>28</v>
      </c>
      <c r="B27" s="2">
        <f>15+20+10+15+20+14</f>
        <v>94</v>
      </c>
      <c r="C27" s="2">
        <f>15+15+20+10+20+0</f>
        <v>80</v>
      </c>
      <c r="D27" s="2">
        <f>15+20+15+15+15+20</f>
        <v>100</v>
      </c>
      <c r="E27" s="2">
        <v>0</v>
      </c>
      <c r="F27" s="2">
        <v>95</v>
      </c>
      <c r="G27" s="2">
        <f t="shared" si="2"/>
        <v>47.5</v>
      </c>
      <c r="H27" s="7">
        <f t="shared" si="1"/>
        <v>8.6950000000000003</v>
      </c>
    </row>
    <row r="28" spans="1:8" x14ac:dyDescent="0.3">
      <c r="A28" s="3" t="s">
        <v>17</v>
      </c>
      <c r="B28" s="4">
        <f>12+16+10+15+20+14</f>
        <v>87</v>
      </c>
      <c r="C28" s="4">
        <f>15+15+20+8+20+12</f>
        <v>90</v>
      </c>
      <c r="D28" s="4">
        <f>14+20+15+15+15+20</f>
        <v>99</v>
      </c>
      <c r="E28" s="4">
        <v>100</v>
      </c>
      <c r="F28" s="4">
        <v>95</v>
      </c>
      <c r="G28" s="2">
        <f t="shared" si="2"/>
        <v>97.5</v>
      </c>
      <c r="H28" s="7">
        <f t="shared" si="1"/>
        <v>9.254999999999999</v>
      </c>
    </row>
    <row r="29" spans="1:8" x14ac:dyDescent="0.3">
      <c r="A29" t="s">
        <v>18</v>
      </c>
      <c r="B29" s="2">
        <f>15+15+8+15+20+14</f>
        <v>87</v>
      </c>
      <c r="C29" s="2">
        <f>15+15+20+10+20+8</f>
        <v>88</v>
      </c>
      <c r="D29" s="2">
        <f>8+15+12+15+12+20</f>
        <v>82</v>
      </c>
      <c r="E29" s="2">
        <v>75</v>
      </c>
      <c r="F29" s="2">
        <v>95</v>
      </c>
      <c r="G29" s="2">
        <f t="shared" si="2"/>
        <v>85</v>
      </c>
      <c r="H29" s="7">
        <f t="shared" si="1"/>
        <v>8.5599999999999987</v>
      </c>
    </row>
    <row r="30" spans="1:8" x14ac:dyDescent="0.3">
      <c r="A30" s="3" t="s">
        <v>29</v>
      </c>
      <c r="B30" s="4">
        <f>15+16+10+15+20+14</f>
        <v>90</v>
      </c>
      <c r="C30" s="4">
        <f>15+15+20+10+20+0</f>
        <v>80</v>
      </c>
      <c r="D30" s="4">
        <f>15+20+15+15+15+20</f>
        <v>100</v>
      </c>
      <c r="E30" s="4">
        <v>0</v>
      </c>
      <c r="F30" s="4">
        <v>0</v>
      </c>
      <c r="G30" s="2">
        <f t="shared" si="2"/>
        <v>0</v>
      </c>
      <c r="H30" s="7">
        <f t="shared" si="1"/>
        <v>8.1</v>
      </c>
    </row>
    <row r="31" spans="1:8" x14ac:dyDescent="0.3">
      <c r="A31" t="s">
        <v>30</v>
      </c>
      <c r="B31" s="2">
        <f>15+20+9+14+20+7</f>
        <v>85</v>
      </c>
      <c r="C31" s="2">
        <f>15+15+20+10+20+0</f>
        <v>80</v>
      </c>
      <c r="D31" s="2">
        <f>15+10+12+12+0+20</f>
        <v>69</v>
      </c>
      <c r="E31" s="2">
        <v>100</v>
      </c>
      <c r="F31" s="2">
        <v>95</v>
      </c>
      <c r="G31" s="2">
        <f t="shared" si="2"/>
        <v>97.5</v>
      </c>
      <c r="H31" s="7">
        <f t="shared" si="1"/>
        <v>7.9950000000000001</v>
      </c>
    </row>
    <row r="32" spans="1:8" x14ac:dyDescent="0.3">
      <c r="B32" s="2"/>
      <c r="C32" s="2"/>
      <c r="D32" s="2"/>
    </row>
  </sheetData>
  <pageMargins left="0.7" right="0.7" top="0.75" bottom="0.75" header="0.3" footer="0.3"/>
  <ignoredErrors>
    <ignoredError sqref="C2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2022-02-09T22:38:47Z</dcterms:created>
  <dcterms:modified xsi:type="dcterms:W3CDTF">2022-04-05T16:56:24Z</dcterms:modified>
</cp:coreProperties>
</file>