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uno\Downloads\Dashboards\"/>
    </mc:Choice>
  </mc:AlternateContent>
  <xr:revisionPtr revIDLastSave="0" documentId="13_ncr:1_{C8082DF3-F82E-448B-B4AB-5912C94B896F}" xr6:coauthVersionLast="36" xr6:coauthVersionMax="47" xr10:uidLastSave="{00000000-0000-0000-0000-000000000000}"/>
  <bookViews>
    <workbookView xWindow="0" yWindow="0" windowWidth="19200" windowHeight="6810" firstSheet="2" activeTab="2" xr2:uid="{7830CAFC-CA38-4025-9C3A-E402917B0A81}"/>
  </bookViews>
  <sheets>
    <sheet name="Base de dados" sheetId="1" state="hidden" r:id="rId1"/>
    <sheet name="Tabelas Dinâmicas" sheetId="2" state="hidden" r:id="rId2"/>
    <sheet name="Painel" sheetId="8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20" i="2" l="1"/>
  <c r="P19" i="2"/>
  <c r="P18" i="2"/>
  <c r="O19" i="2"/>
  <c r="O20" i="2"/>
  <c r="O18" i="2"/>
  <c r="N19" i="2"/>
  <c r="N20" i="2"/>
  <c r="N18" i="2"/>
  <c r="Q19" i="2"/>
  <c r="Q20" i="2"/>
  <c r="Q18" i="2"/>
  <c r="H25" i="2" l="1"/>
  <c r="H26" i="2"/>
  <c r="H27" i="2"/>
  <c r="H28" i="2"/>
  <c r="H24" i="2"/>
  <c r="G25" i="2"/>
  <c r="G26" i="2"/>
  <c r="G27" i="2"/>
  <c r="G28" i="2"/>
  <c r="G24" i="2"/>
  <c r="F27" i="2"/>
  <c r="F28" i="2"/>
  <c r="F25" i="2"/>
  <c r="F26" i="2"/>
  <c r="E25" i="2"/>
  <c r="E26" i="2"/>
  <c r="E27" i="2"/>
  <c r="E28" i="2"/>
  <c r="E24" i="2"/>
  <c r="F24" i="2" s="1"/>
  <c r="F20" i="2"/>
  <c r="H34" i="2"/>
</calcChain>
</file>

<file path=xl/sharedStrings.xml><?xml version="1.0" encoding="utf-8"?>
<sst xmlns="http://schemas.openxmlformats.org/spreadsheetml/2006/main" count="558" uniqueCount="45">
  <si>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</si>
  <si>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</si>
  <si>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</si>
  <si>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</si>
  <si>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</si>
  <si>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</si>
  <si>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</si>
  <si>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</si>
  <si>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</si>
  <si>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</si>
  <si>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Fiat</t>
  </si>
  <si>
    <t>Mobi</t>
  </si>
  <si>
    <t>Aline</t>
  </si>
  <si>
    <t>Uno</t>
  </si>
  <si>
    <t>Hyundai</t>
  </si>
  <si>
    <t>HB20</t>
  </si>
  <si>
    <t>Chevrolet</t>
  </si>
  <si>
    <t>Joy</t>
  </si>
  <si>
    <t>Fernanda</t>
  </si>
  <si>
    <t>Volkswagen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</si>
  <si>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</si>
  <si>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</si>
  <si>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</si>
  <si>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</si>
  <si>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</si>
  <si>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</si>
  <si>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</si>
  <si>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</si>
  <si>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</si>
  <si>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</si>
  <si>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</si>
  <si>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</si>
  <si>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</si>
  <si>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</si>
  <si>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</si>
  <si>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VENDAS DE CARROS 2024</t>
  </si>
  <si>
    <t>T-Cross</t>
  </si>
  <si>
    <t>André</t>
  </si>
  <si>
    <t>Thales</t>
  </si>
  <si>
    <t>Rosângela</t>
  </si>
  <si>
    <t>Rótulos de Linha</t>
  </si>
  <si>
    <t>Total Geral</t>
  </si>
  <si>
    <t>Soma de Valor</t>
  </si>
  <si>
    <t>Soma de Qtd</t>
  </si>
  <si>
    <t>Soma de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</si>
</sst>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3BC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44" fontId="2" fillId="3" borderId="0" xfId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4" borderId="0" xfId="0" applyFill="1"/>
    <xf numFmtId="0" fontId="4" fillId="5" borderId="1" xfId="0" applyFont="1" applyFill="1" applyBorder="1"/>
    <xf numFmtId="44" fontId="0" fillId="0" borderId="0" xfId="0" applyNumberFormat="1"/>
    <xf numFmtId="0" fontId="5" fillId="0" borderId="0" xfId="0" applyFont="1" applyAlignment="1">
      <alignment horizontal="center" vertical="center" readingOrder="1"/>
    </xf>
    <xf numFmtId="0" fontId="3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7">
    <dxf>
      <fill>
        <patternFill>
          <bgColor rgb="FFC6C490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5" defaultTableStyle="TableStyleMedium2" defaultPivotStyle="PivotStyleLight16">
    <tableStyle name="Estilo de Segmentação de Dados 1" pivot="0" table="0" count="1" xr9:uid="{A9C1CB5C-8C98-44CC-B5D1-A859217CEE11}"/>
    <tableStyle name="Estilo de Segmentação de Dados 2" pivot="0" table="0" count="1" xr9:uid="{4EDD7158-FD00-4AB6-82C5-94FAD85E85B8}"/>
    <tableStyle name="Estilo de Segmentação de Dados 3" pivot="0" table="0" count="2" xr9:uid="{42E31A44-2327-4A0A-B26A-2BBB3786D824}"/>
    <tableStyle name="SlicerStyleLight6 2" pivot="0" table="0" count="10" xr9:uid="{8C593B6C-DBA0-4A27-82B8-6E7B1DBFA552}">
      <tableStyleElement type="wholeTable" dxfId="6"/>
      <tableStyleElement type="headerRow" dxfId="5"/>
    </tableStyle>
    <tableStyle name="SlicerStyleOther1 2" pivot="0" table="0" count="10" xr9:uid="{0F751D66-21A3-42E5-B552-ED5BEB656886}">
      <tableStyleElement type="wholeTable" dxfId="4"/>
      <tableStyleElement type="headerRow" dxfId="3"/>
    </tableStyle>
  </tableStyles>
  <colors>
    <mruColors>
      <color rgb="FF9A0000"/>
      <color rgb="FF33CC33"/>
      <color rgb="FF4C0000"/>
      <color rgb="FFFF1515"/>
      <color rgb="FFFF5D5D"/>
      <color rgb="FF6A79D0"/>
      <color rgb="FFC6C490"/>
      <color rgb="FFC3BC16"/>
      <color rgb="FFEFF6FE"/>
    </mruColors>
  </colors>
  <extLst>
    <ext xmlns:x14="http://schemas.microsoft.com/office/spreadsheetml/2009/9/main" uri="{46F421CA-312F-682f-3DD2-61675219B42D}">
      <x14:dxfs count="2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rgb="FFFFC00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>
              <bgColor theme="4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>
              <bgColor theme="1"/>
            </patternFill>
          </fill>
        </dxf>
        <dxf>
          <font>
            <color theme="0"/>
          </font>
          <fill>
            <patternFill>
              <bgColor theme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1" tint="4.9989318521683403E-2"/>
            </patternFill>
          </fill>
        </dxf>
        <dxf>
          <fill>
            <patternFill>
              <bgColor theme="1" tint="4.9989318521683403E-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9"/>
          </x14:slicerStyleElements>
        </x14:slicerStyle>
        <x14:slicerStyle name="Estilo de Segmentação de Dados 2">
          <x14:slicerStyleElements>
            <x14:slicerStyleElement type="hoveredSelectedItemWithNoData" dxfId="18"/>
          </x14:slicerStyleElements>
        </x14:slicerStyle>
        <x14:slicerStyle name="Estilo de Segmentação de Dados 3">
          <x14:slicerStyleElements>
            <x14:slicerStyleElement type="selectedItemWithData" dxfId="17"/>
            <x14:slicerStyleElement type="selectedItemWithNoData" dxfId="16"/>
          </x14:slicerStyleElements>
        </x14:slicerStyle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Other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microsoft.com/office/2011/relationships/chartColorStyle" Target="colors4.xml"/><Relationship Id="rId1" Type="http://schemas.microsoft.com/office/2011/relationships/chartStyle" Target="style4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microsoft.com/office/2011/relationships/chartColorStyle" Target="colors7.xml"/><Relationship Id="rId1" Type="http://schemas.microsoft.com/office/2011/relationships/chartStyle" Target="style7.xml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Dinâmicas'!$F$24:$F$28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Dinâmicas'!$G$24:$G$28</c:f>
              <c:numCache>
                <c:formatCode>General</c:formatCode>
                <c:ptCount val="5"/>
                <c:pt idx="0">
                  <c:v>111</c:v>
                </c:pt>
                <c:pt idx="1">
                  <c:v>124</c:v>
                </c:pt>
                <c:pt idx="2">
                  <c:v>134</c:v>
                </c:pt>
                <c:pt idx="3">
                  <c:v>171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3-4C89-89BC-65691C52001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'Tabelas Dinâmicas'!$F$24:$F$28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Dinâmicas'!$H$24:$H$28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3-4C89-89BC-65691C520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405791"/>
        <c:axId val="1598166607"/>
      </c:barChart>
      <c:catAx>
        <c:axId val="107040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8166607"/>
        <c:crosses val="autoZero"/>
        <c:auto val="1"/>
        <c:lblAlgn val="ctr"/>
        <c:lblOffset val="100"/>
        <c:noMultiLvlLbl val="0"/>
      </c:catAx>
      <c:valAx>
        <c:axId val="15981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040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>
                <a:latin typeface="Times New Roman" panose="02020603050405020304" pitchFamily="18" charset="0"/>
                <a:cs typeface="Times New Roman" panose="02020603050405020304" pitchFamily="18" charset="0"/>
              </a:rPr>
              <a:t>HB20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Dinâmicas'!$O$20</c:f>
              <c:strCache>
                <c:ptCount val="1"/>
                <c:pt idx="0">
                  <c:v>HB20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9-4896-B9A2-EB831BE0DF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9-4896-B9A2-EB831BE0DFA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C9AC9F5-ED97-43A8-897A-589B5C7D3114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599-4896-B9A2-EB831BE0DF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Dinâmicas'!$P$20:$Q$20</c:f>
              <c:numCache>
                <c:formatCode>General</c:formatCode>
                <c:ptCount val="2"/>
                <c:pt idx="0">
                  <c:v>75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9-4896-B9A2-EB831BE0DF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Dinâmicas'!$O$20</c:f>
              <c:strCache>
                <c:ptCount val="1"/>
                <c:pt idx="0">
                  <c:v>HB20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056-4188-B437-57EAB643A4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56-4188-B437-57EAB643A4F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C9AC9F5-ED97-43A8-897A-589B5C7D3114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056-4188-B437-57EAB643A4F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56-4188-B437-57EAB643A4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Dinâmicas'!$P$20:$Q$20</c:f>
              <c:numCache>
                <c:formatCode>General</c:formatCode>
                <c:ptCount val="2"/>
                <c:pt idx="0">
                  <c:v>75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6-4188-B437-57EAB643A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Análise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venda mensal</a:t>
            </a:r>
            <a:endParaRPr lang="en-US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27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6764883556222148E-2"/>
          <c:y val="0.13381178624381904"/>
          <c:w val="0.88736210057076204"/>
          <c:h val="0.76057750418805314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7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elete val="1"/>
          </c:dLbls>
          <c:cat>
            <c:strLit>
              <c:ptCount val="12"/>
              <c:pt idx="0">
                <c:v>Jan</c:v>
              </c:pt>
              <c:pt idx="1">
                <c:v>Fev</c:v>
              </c:pt>
              <c:pt idx="2">
                <c:v>Mar</c:v>
              </c:pt>
              <c:pt idx="3">
                <c:v>Abr</c:v>
              </c:pt>
              <c:pt idx="4">
                <c:v>Mai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Set</c:v>
              </c:pt>
              <c:pt idx="9">
                <c:v>Out</c:v>
              </c:pt>
              <c:pt idx="10">
                <c:v>Nov</c:v>
              </c:pt>
              <c:pt idx="11">
                <c:v>Dez</c:v>
              </c:pt>
            </c:strLit>
          </c:cat>
          <c:val>
            <c:numLit>
              <c:formatCode>General</c:formatCode>
              <c:ptCount val="12"/>
              <c:pt idx="0">
                <c:v>3201553.3260000004</c:v>
              </c:pt>
              <c:pt idx="1">
                <c:v>3940571.412</c:v>
              </c:pt>
              <c:pt idx="2">
                <c:v>5159635.6740000006</c:v>
              </c:pt>
              <c:pt idx="3">
                <c:v>4456833.8760000002</c:v>
              </c:pt>
              <c:pt idx="4">
                <c:v>3402145.71</c:v>
              </c:pt>
              <c:pt idx="5">
                <c:v>4123063.6680000001</c:v>
              </c:pt>
              <c:pt idx="6">
                <c:v>4920723.8040000005</c:v>
              </c:pt>
              <c:pt idx="7">
                <c:v>4443673.608</c:v>
              </c:pt>
              <c:pt idx="8">
                <c:v>3192567.3899999997</c:v>
              </c:pt>
              <c:pt idx="9">
                <c:v>4755548.1119999997</c:v>
              </c:pt>
              <c:pt idx="10">
                <c:v>4399929.2939999998</c:v>
              </c:pt>
              <c:pt idx="11">
                <c:v>4162221.8280000002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A3FD-4E23-9875-C8C240E04D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7287488"/>
        <c:axId val="1245379104"/>
      </c:lineChart>
      <c:catAx>
        <c:axId val="12372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379104"/>
        <c:crosses val="autoZero"/>
        <c:auto val="1"/>
        <c:lblAlgn val="ctr"/>
        <c:lblOffset val="100"/>
        <c:noMultiLvlLbl val="0"/>
      </c:catAx>
      <c:valAx>
        <c:axId val="12453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728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215900" dist="38100" dir="2700000" algn="tl" rotWithShape="0">
        <a:prstClr val="black">
          <a:alpha val="78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>
                <a:latin typeface="Times New Roman" panose="02020603050405020304" pitchFamily="18" charset="0"/>
                <a:cs typeface="Times New Roman" panose="02020603050405020304" pitchFamily="18" charset="0"/>
              </a:rPr>
              <a:t>Comissão</a:t>
            </a:r>
            <a:r>
              <a:rPr lang="en-US" sz="24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2400" b="1" i="0">
                <a:latin typeface="Times New Roman" panose="02020603050405020304" pitchFamily="18" charset="0"/>
                <a:cs typeface="Times New Roman" panose="02020603050405020304" pitchFamily="18" charset="0"/>
              </a:rPr>
              <a:t>por</a:t>
            </a:r>
            <a:r>
              <a:rPr lang="en-US" sz="24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vendedor</a:t>
            </a:r>
            <a:endParaRPr lang="en-US" sz="2400" b="1" i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C9-40E5-A059-6553BD8FDACC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2C9-40E5-A059-6553BD8FDACC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C9-40E5-A059-6553BD8FDACC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2C9-40E5-A059-6553BD8FDACC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C9-40E5-A059-6553BD8FDA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Rosângela</c:v>
              </c:pt>
              <c:pt idx="1">
                <c:v>Thales</c:v>
              </c:pt>
              <c:pt idx="2">
                <c:v>Fernanda</c:v>
              </c:pt>
              <c:pt idx="3">
                <c:v>André</c:v>
              </c:pt>
              <c:pt idx="4">
                <c:v>Aline</c:v>
              </c:pt>
            </c:strLit>
          </c:cat>
          <c:val>
            <c:numLit>
              <c:formatCode>General</c:formatCode>
              <c:ptCount val="5"/>
              <c:pt idx="0">
                <c:v>129613.78013999999</c:v>
              </c:pt>
              <c:pt idx="1">
                <c:v>103641.72971999997</c:v>
              </c:pt>
              <c:pt idx="2">
                <c:v>94202.979899999977</c:v>
              </c:pt>
              <c:pt idx="3">
                <c:v>92995.690139999992</c:v>
              </c:pt>
              <c:pt idx="4">
                <c:v>81130.497119999985</c:v>
              </c:pt>
            </c:numLit>
          </c:val>
          <c:extLst>
            <c:ext xmlns:c16="http://schemas.microsoft.com/office/drawing/2014/chart" uri="{C3380CC4-5D6E-409C-BE32-E72D297353CC}">
              <c16:uniqueId val="{00000000-B2C9-40E5-A059-6553BD8FD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4574720"/>
        <c:axId val="1238215296"/>
      </c:barChart>
      <c:catAx>
        <c:axId val="124457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8215296"/>
        <c:crosses val="autoZero"/>
        <c:auto val="1"/>
        <c:lblAlgn val="ctr"/>
        <c:lblOffset val="100"/>
        <c:noMultiLvlLbl val="0"/>
      </c:catAx>
      <c:valAx>
        <c:axId val="1238215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4574720"/>
        <c:crosses val="autoZero"/>
        <c:crossBetween val="between"/>
      </c:valAx>
      <c:spPr>
        <a:noFill/>
        <a:ln cmpd="sng">
          <a:noFill/>
          <a:prstDash val="lgDash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%</a:t>
            </a:r>
            <a:r>
              <a:rPr lang="en-US" sz="24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de número de vendas por mês</a:t>
            </a:r>
            <a:endParaRPr lang="en-US" sz="2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shade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>
              <a:shade val="5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6">
              <a:shade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6">
              <a:shade val="7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6">
              <a:shade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>
              <a:shade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>
              <a:tint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6">
              <a:tint val="8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6">
              <a:tint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>
              <a:tint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6">
              <a:tint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>
              <a:tint val="41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explosion val="12"/>
          <c:dPt>
            <c:idx val="0"/>
            <c:bubble3D val="0"/>
            <c:spPr>
              <a:solidFill>
                <a:schemeClr val="accent6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DC-4FAF-ABC1-E71C6BFF3813}"/>
              </c:ext>
            </c:extLst>
          </c:dPt>
          <c:dPt>
            <c:idx val="1"/>
            <c:bubble3D val="0"/>
            <c:spPr>
              <a:solidFill>
                <a:schemeClr val="accent6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DC-4FAF-ABC1-E71C6BFF3813}"/>
              </c:ext>
            </c:extLst>
          </c:dPt>
          <c:dPt>
            <c:idx val="2"/>
            <c:bubble3D val="0"/>
            <c:spPr>
              <a:solidFill>
                <a:schemeClr val="accent6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DC-4FAF-ABC1-E71C6BFF3813}"/>
              </c:ext>
            </c:extLst>
          </c:dPt>
          <c:dPt>
            <c:idx val="3"/>
            <c:bubble3D val="0"/>
            <c:spPr>
              <a:solidFill>
                <a:schemeClr val="accent6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DC-4FAF-ABC1-E71C6BFF3813}"/>
              </c:ext>
            </c:extLst>
          </c:dPt>
          <c:dPt>
            <c:idx val="4"/>
            <c:bubble3D val="0"/>
            <c:spPr>
              <a:solidFill>
                <a:schemeClr val="accent6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DC-4FAF-ABC1-E71C6BFF3813}"/>
              </c:ext>
            </c:extLst>
          </c:dPt>
          <c:dPt>
            <c:idx val="5"/>
            <c:bubble3D val="0"/>
            <c:spPr>
              <a:solidFill>
                <a:schemeClr val="accent6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DC-4FAF-ABC1-E71C6BFF3813}"/>
              </c:ext>
            </c:extLst>
          </c:dPt>
          <c:dPt>
            <c:idx val="6"/>
            <c:bubble3D val="0"/>
            <c:spPr>
              <a:solidFill>
                <a:schemeClr val="accent6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0DC-4FAF-ABC1-E71C6BFF3813}"/>
              </c:ext>
            </c:extLst>
          </c:dPt>
          <c:dPt>
            <c:idx val="7"/>
            <c:bubble3D val="0"/>
            <c:spPr>
              <a:solidFill>
                <a:schemeClr val="accent6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0DC-4FAF-ABC1-E71C6BFF3813}"/>
              </c:ext>
            </c:extLst>
          </c:dPt>
          <c:dPt>
            <c:idx val="8"/>
            <c:bubble3D val="0"/>
            <c:spPr>
              <a:solidFill>
                <a:schemeClr val="accent6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0DC-4FAF-ABC1-E71C6BFF3813}"/>
              </c:ext>
            </c:extLst>
          </c:dPt>
          <c:dPt>
            <c:idx val="9"/>
            <c:bubble3D val="0"/>
            <c:spPr>
              <a:solidFill>
                <a:schemeClr val="accent6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0DC-4FAF-ABC1-E71C6BFF3813}"/>
              </c:ext>
            </c:extLst>
          </c:dPt>
          <c:dPt>
            <c:idx val="10"/>
            <c:bubble3D val="0"/>
            <c:spPr>
              <a:solidFill>
                <a:schemeClr val="accent6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0DC-4FAF-ABC1-E71C6BFF3813}"/>
              </c:ext>
            </c:extLst>
          </c:dPt>
          <c:dPt>
            <c:idx val="11"/>
            <c:bubble3D val="0"/>
            <c:spPr>
              <a:solidFill>
                <a:schemeClr val="accent6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0DC-4FAF-ABC1-E71C6BFF38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Jan</c:v>
              </c:pt>
              <c:pt idx="1">
                <c:v>Fev</c:v>
              </c:pt>
              <c:pt idx="2">
                <c:v>Mar</c:v>
              </c:pt>
              <c:pt idx="3">
                <c:v>Abr</c:v>
              </c:pt>
              <c:pt idx="4">
                <c:v>Mai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Set</c:v>
              </c:pt>
              <c:pt idx="9">
                <c:v>Out</c:v>
              </c:pt>
              <c:pt idx="10">
                <c:v>Nov</c:v>
              </c:pt>
              <c:pt idx="11">
                <c:v>Dez</c:v>
              </c:pt>
            </c:strLit>
          </c:cat>
          <c:val>
            <c:numLit>
              <c:formatCode>General</c:formatCode>
              <c:ptCount val="12"/>
              <c:pt idx="0">
                <c:v>3201553.3260000004</c:v>
              </c:pt>
              <c:pt idx="1">
                <c:v>3940571.412</c:v>
              </c:pt>
              <c:pt idx="2">
                <c:v>5159635.6740000006</c:v>
              </c:pt>
              <c:pt idx="3">
                <c:v>4456833.8760000002</c:v>
              </c:pt>
              <c:pt idx="4">
                <c:v>3402145.71</c:v>
              </c:pt>
              <c:pt idx="5">
                <c:v>4123063.6680000001</c:v>
              </c:pt>
              <c:pt idx="6">
                <c:v>4920723.8040000005</c:v>
              </c:pt>
              <c:pt idx="7">
                <c:v>4443673.608</c:v>
              </c:pt>
              <c:pt idx="8">
                <c:v>3192567.3899999997</c:v>
              </c:pt>
              <c:pt idx="9">
                <c:v>4755548.1119999997</c:v>
              </c:pt>
              <c:pt idx="10">
                <c:v>4399929.2939999998</c:v>
              </c:pt>
              <c:pt idx="11">
                <c:v>4162221.8280000002</c:v>
              </c:pt>
            </c:numLit>
          </c:val>
          <c:extLst>
            <c:ext xmlns:c16="http://schemas.microsoft.com/office/drawing/2014/chart" uri="{C3380CC4-5D6E-409C-BE32-E72D297353CC}">
              <c16:uniqueId val="{00000018-50DC-4FAF-ABC1-E71C6BFF3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3429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Número</a:t>
            </a:r>
            <a:r>
              <a:rPr lang="pt-BR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vendas por vendedor </a:t>
            </a:r>
            <a:endParaRPr lang="pt-BR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'Tabelas Dinâmicas'!$F$24:$F$28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Dinâmicas'!$G$24:$G$28</c:f>
              <c:numCache>
                <c:formatCode>General</c:formatCode>
                <c:ptCount val="5"/>
                <c:pt idx="0">
                  <c:v>111</c:v>
                </c:pt>
                <c:pt idx="1">
                  <c:v>124</c:v>
                </c:pt>
                <c:pt idx="2">
                  <c:v>134</c:v>
                </c:pt>
                <c:pt idx="3">
                  <c:v>171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9-4BAB-80D1-DC8B67BD105A}"/>
            </c:ext>
          </c:extLst>
        </c:ser>
        <c:ser>
          <c:idx val="1"/>
          <c:order val="1"/>
          <c:spPr>
            <a:solidFill>
              <a:schemeClr val="accent6">
                <a:tint val="77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'Tabelas Dinâmicas'!$F$24:$F$28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Dinâmicas'!$H$24:$H$28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9-4BAB-80D1-DC8B67BD1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405791"/>
        <c:axId val="1598166607"/>
      </c:barChart>
      <c:catAx>
        <c:axId val="107040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8166607"/>
        <c:crosses val="autoZero"/>
        <c:auto val="1"/>
        <c:lblAlgn val="ctr"/>
        <c:lblOffset val="100"/>
        <c:noMultiLvlLbl val="0"/>
      </c:catAx>
      <c:valAx>
        <c:axId val="159816660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7040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3429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3637771947320745E-2"/>
          <c:y val="0.49228454061774202"/>
          <c:w val="0.91182536356537325"/>
          <c:h val="0.4250146949100873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58-4A33-A684-94F5D14119E2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58-4A33-A684-94F5D14119E2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58-4A33-A684-94F5D14119E2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558-4A33-A684-94F5D14119E2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58-4A33-A684-94F5D14119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Chevrolet</c:v>
              </c:pt>
              <c:pt idx="1">
                <c:v>Fiat</c:v>
              </c:pt>
              <c:pt idx="2">
                <c:v>Hyundai</c:v>
              </c:pt>
              <c:pt idx="3">
                <c:v>Volkswagen</c:v>
              </c:pt>
              <c:pt idx="4">
                <c:v>Renaut</c:v>
              </c:pt>
            </c:strLit>
          </c:cat>
          <c:val>
            <c:numLit>
              <c:formatCode>General</c:formatCode>
              <c:ptCount val="5"/>
              <c:pt idx="0">
                <c:v>241</c:v>
              </c:pt>
              <c:pt idx="1">
                <c:v>177</c:v>
              </c:pt>
              <c:pt idx="2">
                <c:v>133</c:v>
              </c:pt>
              <c:pt idx="3">
                <c:v>67</c:v>
              </c:pt>
              <c:pt idx="4">
                <c:v>57</c:v>
              </c:pt>
            </c:numLit>
          </c:val>
          <c:extLst>
            <c:ext xmlns:c16="http://schemas.microsoft.com/office/drawing/2014/chart" uri="{C3380CC4-5D6E-409C-BE32-E72D297353CC}">
              <c16:uniqueId val="{00000000-5558-4A33-A684-94F5D14119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738388208"/>
        <c:axId val="1647922512"/>
      </c:barChart>
      <c:catAx>
        <c:axId val="173838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7922512"/>
        <c:crosses val="autoZero"/>
        <c:auto val="1"/>
        <c:lblAlgn val="ctr"/>
        <c:lblOffset val="100"/>
        <c:noMultiLvlLbl val="0"/>
      </c:catAx>
      <c:valAx>
        <c:axId val="1647922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38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342900" dist="38100" dir="2700000" algn="tl" rotWithShape="0">
        <a:prstClr val="black"/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Onix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Dinâmicas'!$O$18</c:f>
              <c:strCache>
                <c:ptCount val="1"/>
                <c:pt idx="0">
                  <c:v>Onix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9D-48BB-85AB-D10A8D240042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9D-48BB-85AB-D10A8D2400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Dinâmicas'!$P$18:$Q$18</c:f>
              <c:numCache>
                <c:formatCode>General</c:formatCode>
                <c:ptCount val="2"/>
                <c:pt idx="0">
                  <c:v>96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9D-48BB-85AB-D10A8D2400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Joy</a:t>
            </a:r>
            <a:endParaRPr lang="en-US" sz="2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Dinâmicas'!$O$19</c:f>
              <c:strCache>
                <c:ptCount val="1"/>
                <c:pt idx="0">
                  <c:v>Joy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11-404A-9775-36947F9432DB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11-404A-9775-36947F9432D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15D7961-EA83-4A16-8755-B66B732AAA73}" type="PERCENTAGE">
                      <a:rPr lang="en-US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[PORCENTAGEM]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311-404A-9775-36947F9432DB}"/>
                </c:ext>
              </c:extLst>
            </c:dLbl>
            <c:spPr>
              <a:noFill/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Dinâmicas'!$P$19:$Q$19</c:f>
              <c:numCache>
                <c:formatCode>General</c:formatCode>
                <c:ptCount val="2"/>
                <c:pt idx="0">
                  <c:v>76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11-404A-9775-36947F9432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chart" Target="../charts/chart8.xml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12" Type="http://schemas.openxmlformats.org/officeDocument/2006/relationships/chart" Target="../charts/chart7.xml"/><Relationship Id="rId2" Type="http://schemas.openxmlformats.org/officeDocument/2006/relationships/image" Target="../media/image3.png"/><Relationship Id="rId16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chart" Target="../charts/chart6.xml"/><Relationship Id="rId5" Type="http://schemas.openxmlformats.org/officeDocument/2006/relationships/image" Target="../media/image6.svg"/><Relationship Id="rId15" Type="http://schemas.openxmlformats.org/officeDocument/2006/relationships/chart" Target="../charts/chart10.xml"/><Relationship Id="rId10" Type="http://schemas.openxmlformats.org/officeDocument/2006/relationships/chart" Target="../charts/chart5.xml"/><Relationship Id="rId4" Type="http://schemas.openxmlformats.org/officeDocument/2006/relationships/image" Target="../media/image5.png"/><Relationship Id="rId9" Type="http://schemas.openxmlformats.org/officeDocument/2006/relationships/chart" Target="../charts/chart4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277368</xdr:colOff>
      <xdr:row>3</xdr:row>
      <xdr:rowOff>137160</xdr:rowOff>
    </xdr:from>
    <xdr:to>
      <xdr:col>17</xdr:col>
      <xdr:colOff>228600</xdr:colOff>
      <xdr:row>19</xdr:row>
      <xdr:rowOff>76200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2CF53A5-FE55-800E-E566-C25F58738712}"/>
            </a:ext>
          </a:extLst>
        </xdr:cNvPr>
        <xdr:cNvGrpSpPr/>
      </xdr:nvGrpSpPr>
      <xdr:grpSpPr>
        <a:xfrm>
          <a:off x="9021318" y="664210"/>
          <a:ext cx="2389632" cy="2885440"/>
          <a:chOff x="8926068" y="662940"/>
          <a:chExt cx="2389632" cy="286512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131E6DF7-8E74-653D-5502-D9729648522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9694" b="9440"/>
          <a:stretch/>
        </xdr:blipFill>
        <xdr:spPr>
          <a:xfrm>
            <a:off x="8926068" y="662940"/>
            <a:ext cx="2389632" cy="2415540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4CDA3A1F-3AB0-223E-5CB8-BA51FC4BE7F0}"/>
              </a:ext>
            </a:extLst>
          </xdr:cNvPr>
          <xdr:cNvSpPr txBox="1"/>
        </xdr:nvSpPr>
        <xdr:spPr>
          <a:xfrm>
            <a:off x="9080754" y="3208020"/>
            <a:ext cx="2080260" cy="320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 Américo barreira 909 Loja 08</a:t>
            </a:r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32</xdr:row>
      <xdr:rowOff>82550</xdr:rowOff>
    </xdr:from>
    <xdr:to>
      <xdr:col>5</xdr:col>
      <xdr:colOff>930275</xdr:colOff>
      <xdr:row>47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62D7AB-63D0-4CC8-8A7F-EB2F7E343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587375</xdr:colOff>
      <xdr:row>22</xdr:row>
      <xdr:rowOff>101600</xdr:rowOff>
    </xdr:from>
    <xdr:to>
      <xdr:col>17</xdr:col>
      <xdr:colOff>288925</xdr:colOff>
      <xdr:row>37</xdr:row>
      <xdr:rowOff>82550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3E19BB-8603-43E1-9C58-125A60A1E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73529</xdr:colOff>
      <xdr:row>11</xdr:row>
      <xdr:rowOff>76001</xdr:rowOff>
    </xdr:to>
    <xdr:pic>
      <xdr:nvPicPr>
        <xdr:cNvPr id="4" name="Imagem 3" descr="Users Vector Icons free download in SVG, PNG Format">
          <a:extLst>
            <a:ext uri="{FF2B5EF4-FFF2-40B4-BE49-F238E27FC236}">
              <a16:creationId xmlns:a16="http://schemas.microsoft.com/office/drawing/2014/main" id="{BC26FE3B-3E73-40C4-AA7E-F1509C538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1825" cy="2069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39258</xdr:colOff>
      <xdr:row>10</xdr:row>
      <xdr:rowOff>0</xdr:rowOff>
    </xdr:from>
    <xdr:ext cx="1816100" cy="284052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5EE2345-A575-4A03-9D49-6DE28B56CA73}"/>
            </a:ext>
          </a:extLst>
        </xdr:cNvPr>
        <xdr:cNvSpPr txBox="1"/>
      </xdr:nvSpPr>
      <xdr:spPr>
        <a:xfrm>
          <a:off x="39258" y="1848734"/>
          <a:ext cx="1816100" cy="284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300" b="1" i="0">
              <a:latin typeface="Arial" panose="020B0604020202020204" pitchFamily="34" charset="0"/>
              <a:cs typeface="Arial" panose="020B0604020202020204" pitchFamily="34" charset="0"/>
            </a:rPr>
            <a:t>Iago Santiago Dieta</a:t>
          </a:r>
        </a:p>
      </xdr:txBody>
    </xdr:sp>
    <xdr:clientData/>
  </xdr:oneCellAnchor>
  <xdr:twoCellAnchor>
    <xdr:from>
      <xdr:col>0</xdr:col>
      <xdr:colOff>69850</xdr:colOff>
      <xdr:row>12</xdr:row>
      <xdr:rowOff>50800</xdr:rowOff>
    </xdr:from>
    <xdr:to>
      <xdr:col>2</xdr:col>
      <xdr:colOff>539750</xdr:colOff>
      <xdr:row>15</xdr:row>
      <xdr:rowOff>57150</xdr:rowOff>
    </xdr:to>
    <xdr:sp macro="" textlink="">
      <xdr:nvSpPr>
        <xdr:cNvPr id="6" name="Retângulo: Cantos Superiores Arredondados 5">
          <a:extLst>
            <a:ext uri="{FF2B5EF4-FFF2-40B4-BE49-F238E27FC236}">
              <a16:creationId xmlns:a16="http://schemas.microsoft.com/office/drawing/2014/main" id="{4D7BB334-903F-40F1-99C8-E53180E49A9A}"/>
            </a:ext>
          </a:extLst>
        </xdr:cNvPr>
        <xdr:cNvSpPr/>
      </xdr:nvSpPr>
      <xdr:spPr>
        <a:xfrm>
          <a:off x="69850" y="2260600"/>
          <a:ext cx="1689100" cy="558800"/>
        </a:xfrm>
        <a:prstGeom prst="round2Same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92D050"/>
              </a:solidFill>
            </a:rPr>
            <a:t>Marcas</a:t>
          </a:r>
        </a:p>
      </xdr:txBody>
    </xdr:sp>
    <xdr:clientData/>
  </xdr:twoCellAnchor>
  <xdr:twoCellAnchor editAs="oneCell">
    <xdr:from>
      <xdr:col>0</xdr:col>
      <xdr:colOff>69850</xdr:colOff>
      <xdr:row>15</xdr:row>
      <xdr:rowOff>133350</xdr:rowOff>
    </xdr:from>
    <xdr:to>
      <xdr:col>2</xdr:col>
      <xdr:colOff>501608</xdr:colOff>
      <xdr:row>24</xdr:row>
      <xdr:rowOff>133594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arca 2">
              <a:extLst>
                <a:ext uri="{FF2B5EF4-FFF2-40B4-BE49-F238E27FC236}">
                  <a16:creationId xmlns:a16="http://schemas.microsoft.com/office/drawing/2014/main" id="{453EE8AE-D0B3-4FE0-96F7-59FE095A0A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" y="2934821"/>
              <a:ext cx="1651996" cy="1636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69850</xdr:colOff>
      <xdr:row>25</xdr:row>
      <xdr:rowOff>101600</xdr:rowOff>
    </xdr:from>
    <xdr:to>
      <xdr:col>2</xdr:col>
      <xdr:colOff>539750</xdr:colOff>
      <xdr:row>28</xdr:row>
      <xdr:rowOff>107950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78E9404C-E726-40BF-AA85-6A94393B35EB}"/>
            </a:ext>
          </a:extLst>
        </xdr:cNvPr>
        <xdr:cNvSpPr/>
      </xdr:nvSpPr>
      <xdr:spPr>
        <a:xfrm>
          <a:off x="69850" y="4705350"/>
          <a:ext cx="1689100" cy="558800"/>
        </a:xfrm>
        <a:prstGeom prst="round2Same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92D050"/>
              </a:solidFill>
            </a:rPr>
            <a:t>Carros</a:t>
          </a:r>
          <a:endParaRPr lang="pt-BR" sz="1800">
            <a:solidFill>
              <a:srgbClr val="92D050"/>
            </a:solidFill>
          </a:endParaRPr>
        </a:p>
      </xdr:txBody>
    </xdr:sp>
    <xdr:clientData/>
  </xdr:twoCellAnchor>
  <xdr:twoCellAnchor editAs="oneCell">
    <xdr:from>
      <xdr:col>0</xdr:col>
      <xdr:colOff>69850</xdr:colOff>
      <xdr:row>29</xdr:row>
      <xdr:rowOff>44451</xdr:rowOff>
    </xdr:from>
    <xdr:to>
      <xdr:col>2</xdr:col>
      <xdr:colOff>503008</xdr:colOff>
      <xdr:row>38</xdr:row>
      <xdr:rowOff>68209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Carros 2">
              <a:extLst>
                <a:ext uri="{FF2B5EF4-FFF2-40B4-BE49-F238E27FC236}">
                  <a16:creationId xmlns:a16="http://schemas.microsoft.com/office/drawing/2014/main" id="{53F01BE5-99EE-4DC5-9CBC-AB9CE27ACE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" y="5460627"/>
              <a:ext cx="1653396" cy="16364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69850</xdr:colOff>
      <xdr:row>39</xdr:row>
      <xdr:rowOff>0</xdr:rowOff>
    </xdr:from>
    <xdr:to>
      <xdr:col>2</xdr:col>
      <xdr:colOff>539750</xdr:colOff>
      <xdr:row>42</xdr:row>
      <xdr:rowOff>6304</xdr:rowOff>
    </xdr:to>
    <xdr:sp macro="" textlink="">
      <xdr:nvSpPr>
        <xdr:cNvPr id="14" name="Retângulo: Cantos Superiores Arredondados 13">
          <a:extLst>
            <a:ext uri="{FF2B5EF4-FFF2-40B4-BE49-F238E27FC236}">
              <a16:creationId xmlns:a16="http://schemas.microsoft.com/office/drawing/2014/main" id="{F3BF90AA-2130-43BA-BE8B-EBB92A78C807}"/>
            </a:ext>
          </a:extLst>
        </xdr:cNvPr>
        <xdr:cNvSpPr/>
      </xdr:nvSpPr>
      <xdr:spPr>
        <a:xfrm>
          <a:off x="69850" y="7258707"/>
          <a:ext cx="1696107" cy="564666"/>
        </a:xfrm>
        <a:prstGeom prst="round2Same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100">
              <a:solidFill>
                <a:srgbClr val="92D050"/>
              </a:solidFill>
            </a:rPr>
            <a:t>Vendedores</a:t>
          </a:r>
        </a:p>
      </xdr:txBody>
    </xdr:sp>
    <xdr:clientData/>
  </xdr:twoCellAnchor>
  <xdr:twoCellAnchor>
    <xdr:from>
      <xdr:col>0</xdr:col>
      <xdr:colOff>69850</xdr:colOff>
      <xdr:row>42</xdr:row>
      <xdr:rowOff>98985</xdr:rowOff>
    </xdr:from>
    <xdr:to>
      <xdr:col>2</xdr:col>
      <xdr:colOff>502954</xdr:colOff>
      <xdr:row>51</xdr:row>
      <xdr:rowOff>53875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Vendedor 2">
              <a:extLst>
                <a:ext uri="{FF2B5EF4-FFF2-40B4-BE49-F238E27FC236}">
                  <a16:creationId xmlns:a16="http://schemas.microsoft.com/office/drawing/2014/main" id="{6AFDA9AD-2521-4883-AEEA-F588F0E6B4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" y="7943103"/>
              <a:ext cx="1653300" cy="16357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20</xdr:col>
      <xdr:colOff>22745</xdr:colOff>
      <xdr:row>0</xdr:row>
      <xdr:rowOff>10776</xdr:rowOff>
    </xdr:from>
    <xdr:to>
      <xdr:col>29</xdr:col>
      <xdr:colOff>3418083</xdr:colOff>
      <xdr:row>17</xdr:row>
      <xdr:rowOff>34257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328F982C-6B3D-4374-B14B-FE8DE4F42C2B}"/>
            </a:ext>
          </a:extLst>
        </xdr:cNvPr>
        <xdr:cNvSpPr/>
      </xdr:nvSpPr>
      <xdr:spPr>
        <a:xfrm>
          <a:off x="12252375" y="10776"/>
          <a:ext cx="8898671" cy="322200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56241</xdr:colOff>
      <xdr:row>0</xdr:row>
      <xdr:rowOff>33076</xdr:rowOff>
    </xdr:from>
    <xdr:to>
      <xdr:col>29</xdr:col>
      <xdr:colOff>3429000</xdr:colOff>
      <xdr:row>4</xdr:row>
      <xdr:rowOff>121451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CB34E069-086D-49DF-95EA-DC2FDBE75D9A}"/>
            </a:ext>
          </a:extLst>
        </xdr:cNvPr>
        <xdr:cNvSpPr/>
      </xdr:nvSpPr>
      <xdr:spPr>
        <a:xfrm>
          <a:off x="12285871" y="33076"/>
          <a:ext cx="8876092" cy="840968"/>
        </a:xfrm>
        <a:prstGeom prst="roundRect">
          <a:avLst>
            <a:gd name="adj" fmla="val 0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lang="pt-BR" sz="3600" b="1" i="0">
              <a:effectLst/>
              <a:latin typeface="Times New Roman" panose="02020603050405020304" pitchFamily="18" charset="0"/>
              <a:ea typeface="Nirmala UI Semilight" panose="020B0402040204020203" pitchFamily="34" charset="0"/>
              <a:cs typeface="Times New Roman" panose="02020603050405020304" pitchFamily="18" charset="0"/>
            </a:rPr>
            <a:t>Meses</a:t>
          </a:r>
          <a:endParaRPr lang="pt-BR" sz="1100" b="1" i="0">
            <a:effectLst/>
            <a:latin typeface="Times New Roman" panose="02020603050405020304" pitchFamily="18" charset="0"/>
            <a:ea typeface="Nirmala UI Semilight" panose="020B0402040204020203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20</xdr:col>
      <xdr:colOff>391301</xdr:colOff>
      <xdr:row>5</xdr:row>
      <xdr:rowOff>180719</xdr:rowOff>
    </xdr:from>
    <xdr:to>
      <xdr:col>29</xdr:col>
      <xdr:colOff>3169299</xdr:colOff>
      <xdr:row>16</xdr:row>
      <xdr:rowOff>92929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2" name="Mês Venda 2">
              <a:extLst>
                <a:ext uri="{FF2B5EF4-FFF2-40B4-BE49-F238E27FC236}">
                  <a16:creationId xmlns:a16="http://schemas.microsoft.com/office/drawing/2014/main" id="{2E17663F-FC65-481B-A028-F652B7C8F5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37730" y="1087862"/>
              <a:ext cx="8288890" cy="1907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548234</xdr:colOff>
      <xdr:row>0</xdr:row>
      <xdr:rowOff>9359</xdr:rowOff>
    </xdr:from>
    <xdr:to>
      <xdr:col>19</xdr:col>
      <xdr:colOff>356410</xdr:colOff>
      <xdr:row>17</xdr:row>
      <xdr:rowOff>34257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71923343-E982-4D87-8322-0C392FD774C0}"/>
            </a:ext>
          </a:extLst>
        </xdr:cNvPr>
        <xdr:cNvGrpSpPr/>
      </xdr:nvGrpSpPr>
      <xdr:grpSpPr>
        <a:xfrm>
          <a:off x="1772877" y="9359"/>
          <a:ext cx="10217640" cy="3109184"/>
          <a:chOff x="1857921" y="369641"/>
          <a:chExt cx="10265832" cy="3060993"/>
        </a:xfrm>
      </xdr:grpSpPr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E584D9E9-C651-44C0-9CD1-E91C392A2348}"/>
              </a:ext>
            </a:extLst>
          </xdr:cNvPr>
          <xdr:cNvSpPr/>
        </xdr:nvSpPr>
        <xdr:spPr>
          <a:xfrm>
            <a:off x="1982429" y="382091"/>
            <a:ext cx="9675579" cy="3048543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ffajaj</a:t>
            </a:r>
          </a:p>
        </xdr:txBody>
      </xdr: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82FA1871-ECED-4D80-8C37-EC5A589BF6AF}"/>
              </a:ext>
            </a:extLst>
          </xdr:cNvPr>
          <xdr:cNvSpPr/>
        </xdr:nvSpPr>
        <xdr:spPr>
          <a:xfrm>
            <a:off x="1945077" y="369641"/>
            <a:ext cx="9723873" cy="795316"/>
          </a:xfrm>
          <a:custGeom>
            <a:avLst/>
            <a:gdLst>
              <a:gd name="connsiteX0" fmla="*/ 0 w 8465173"/>
              <a:gd name="connsiteY0" fmla="*/ 0 h 535392"/>
              <a:gd name="connsiteX1" fmla="*/ 8465173 w 8465173"/>
              <a:gd name="connsiteY1" fmla="*/ 0 h 535392"/>
              <a:gd name="connsiteX2" fmla="*/ 8465173 w 8465173"/>
              <a:gd name="connsiteY2" fmla="*/ 0 h 535392"/>
              <a:gd name="connsiteX3" fmla="*/ 8465173 w 8465173"/>
              <a:gd name="connsiteY3" fmla="*/ 535392 h 535392"/>
              <a:gd name="connsiteX4" fmla="*/ 8465173 w 8465173"/>
              <a:gd name="connsiteY4" fmla="*/ 535392 h 535392"/>
              <a:gd name="connsiteX5" fmla="*/ 0 w 8465173"/>
              <a:gd name="connsiteY5" fmla="*/ 535392 h 535392"/>
              <a:gd name="connsiteX6" fmla="*/ 0 w 8465173"/>
              <a:gd name="connsiteY6" fmla="*/ 535392 h 535392"/>
              <a:gd name="connsiteX7" fmla="*/ 0 w 8465173"/>
              <a:gd name="connsiteY7" fmla="*/ 0 h 535392"/>
              <a:gd name="connsiteX8" fmla="*/ 0 w 8465173"/>
              <a:gd name="connsiteY8" fmla="*/ 0 h 535392"/>
              <a:gd name="connsiteX0" fmla="*/ 0 w 8465173"/>
              <a:gd name="connsiteY0" fmla="*/ 0 h 722155"/>
              <a:gd name="connsiteX1" fmla="*/ 8465173 w 8465173"/>
              <a:gd name="connsiteY1" fmla="*/ 0 h 722155"/>
              <a:gd name="connsiteX2" fmla="*/ 8465173 w 8465173"/>
              <a:gd name="connsiteY2" fmla="*/ 0 h 722155"/>
              <a:gd name="connsiteX3" fmla="*/ 8465173 w 8465173"/>
              <a:gd name="connsiteY3" fmla="*/ 535392 h 722155"/>
              <a:gd name="connsiteX4" fmla="*/ 8465173 w 8465173"/>
              <a:gd name="connsiteY4" fmla="*/ 722155 h 722155"/>
              <a:gd name="connsiteX5" fmla="*/ 0 w 8465173"/>
              <a:gd name="connsiteY5" fmla="*/ 535392 h 722155"/>
              <a:gd name="connsiteX6" fmla="*/ 0 w 8465173"/>
              <a:gd name="connsiteY6" fmla="*/ 535392 h 722155"/>
              <a:gd name="connsiteX7" fmla="*/ 0 w 8465173"/>
              <a:gd name="connsiteY7" fmla="*/ 0 h 722155"/>
              <a:gd name="connsiteX8" fmla="*/ 0 w 8465173"/>
              <a:gd name="connsiteY8" fmla="*/ 0 h 722155"/>
              <a:gd name="connsiteX0" fmla="*/ 0 w 8465173"/>
              <a:gd name="connsiteY0" fmla="*/ 0 h 535392"/>
              <a:gd name="connsiteX1" fmla="*/ 8465173 w 8465173"/>
              <a:gd name="connsiteY1" fmla="*/ 0 h 535392"/>
              <a:gd name="connsiteX2" fmla="*/ 8465173 w 8465173"/>
              <a:gd name="connsiteY2" fmla="*/ 0 h 535392"/>
              <a:gd name="connsiteX3" fmla="*/ 8465173 w 8465173"/>
              <a:gd name="connsiteY3" fmla="*/ 535392 h 535392"/>
              <a:gd name="connsiteX4" fmla="*/ 8465173 w 8465173"/>
              <a:gd name="connsiteY4" fmla="*/ 535391 h 535392"/>
              <a:gd name="connsiteX5" fmla="*/ 0 w 8465173"/>
              <a:gd name="connsiteY5" fmla="*/ 535392 h 535392"/>
              <a:gd name="connsiteX6" fmla="*/ 0 w 8465173"/>
              <a:gd name="connsiteY6" fmla="*/ 535392 h 535392"/>
              <a:gd name="connsiteX7" fmla="*/ 0 w 8465173"/>
              <a:gd name="connsiteY7" fmla="*/ 0 h 535392"/>
              <a:gd name="connsiteX8" fmla="*/ 0 w 8465173"/>
              <a:gd name="connsiteY8" fmla="*/ 0 h 5353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465173" h="535392">
                <a:moveTo>
                  <a:pt x="0" y="0"/>
                </a:moveTo>
                <a:lnTo>
                  <a:pt x="8465173" y="0"/>
                </a:lnTo>
                <a:lnTo>
                  <a:pt x="8465173" y="0"/>
                </a:lnTo>
                <a:lnTo>
                  <a:pt x="8465173" y="535392"/>
                </a:lnTo>
                <a:lnTo>
                  <a:pt x="8465173" y="535391"/>
                </a:lnTo>
                <a:lnTo>
                  <a:pt x="0" y="535392"/>
                </a:lnTo>
                <a:lnTo>
                  <a:pt x="0" y="535392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3200" b="1">
                <a:solidFill>
                  <a:schemeClr val="lt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 Resultados</a:t>
            </a:r>
            <a:r>
              <a:rPr lang="pt-BR" sz="3200" b="1" baseline="0">
                <a:solidFill>
                  <a:schemeClr val="lt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Exercício 2024</a:t>
            </a:r>
            <a:endParaRPr lang="pt-BR" sz="32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/>
            <a:endParaRPr lang="pt-BR" sz="1100"/>
          </a:p>
        </xdr:txBody>
      </xdr:sp>
      <xdr:pic>
        <xdr:nvPicPr>
          <xdr:cNvPr id="35" name="Gráfico 34" descr="Gráfico de barras com tendência ascendente">
            <a:extLst>
              <a:ext uri="{FF2B5EF4-FFF2-40B4-BE49-F238E27FC236}">
                <a16:creationId xmlns:a16="http://schemas.microsoft.com/office/drawing/2014/main" id="{3C9D44F1-1CA4-4F3F-BFB4-15122E4A26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57921" y="1731855"/>
            <a:ext cx="1276120" cy="1208807"/>
          </a:xfrm>
          <a:prstGeom prst="rect">
            <a:avLst/>
          </a:prstGeom>
        </xdr:spPr>
      </xdr:pic>
      <xdr:pic>
        <xdr:nvPicPr>
          <xdr:cNvPr id="37" name="Gráfico 36" descr="Gráfico de pizza">
            <a:extLst>
              <a:ext uri="{FF2B5EF4-FFF2-40B4-BE49-F238E27FC236}">
                <a16:creationId xmlns:a16="http://schemas.microsoft.com/office/drawing/2014/main" id="{6F5D50E4-8020-4CA8-A035-D5AD920C64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8308305" y="1731855"/>
            <a:ext cx="1280117" cy="1212803"/>
          </a:xfrm>
          <a:prstGeom prst="rect">
            <a:avLst/>
          </a:prstGeom>
        </xdr:spPr>
      </xdr:pic>
      <xdr:pic>
        <xdr:nvPicPr>
          <xdr:cNvPr id="39" name="Gráfico 38" descr="Carro">
            <a:extLst>
              <a:ext uri="{FF2B5EF4-FFF2-40B4-BE49-F238E27FC236}">
                <a16:creationId xmlns:a16="http://schemas.microsoft.com/office/drawing/2014/main" id="{6BA03844-BDA2-41C5-BFC4-6EA2B291A9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5170269" y="1752760"/>
            <a:ext cx="1255216" cy="1187902"/>
          </a:xfrm>
          <a:prstGeom prst="rect">
            <a:avLst/>
          </a:prstGeom>
        </xdr:spPr>
      </xdr:pic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A546DA32-B3AF-431F-A47E-5CD18337C56D}"/>
              </a:ext>
            </a:extLst>
          </xdr:cNvPr>
          <xdr:cNvSpPr txBox="1"/>
        </xdr:nvSpPr>
        <xdr:spPr>
          <a:xfrm>
            <a:off x="2933761" y="1762981"/>
            <a:ext cx="2298764" cy="8058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Faturamento</a:t>
            </a:r>
          </a:p>
        </xdr:txBody>
      </xdr:sp>
      <xdr:sp macro="" textlink="'Tabelas Dinâmicas'!F20">
        <xdr:nvSpPr>
          <xdr:cNvPr id="46" name="CaixaDeTexto 45">
            <a:extLst>
              <a:ext uri="{FF2B5EF4-FFF2-40B4-BE49-F238E27FC236}">
                <a16:creationId xmlns:a16="http://schemas.microsoft.com/office/drawing/2014/main" id="{ED162ABB-0CBD-405F-A0D0-E458570CD039}"/>
              </a:ext>
            </a:extLst>
          </xdr:cNvPr>
          <xdr:cNvSpPr txBox="1"/>
        </xdr:nvSpPr>
        <xdr:spPr>
          <a:xfrm>
            <a:off x="2921312" y="2351477"/>
            <a:ext cx="2298762" cy="575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8172364-DBAF-4C21-9AD8-9CEBD4E4C25F}" type="TxLink">
              <a:rPr lang="en-US" sz="22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 R$ 50.158.467,70 </a:t>
            </a:fld>
            <a:endParaRPr lang="en-US" sz="22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95B77280-1ECE-411B-8891-F25B47C440F4}"/>
              </a:ext>
            </a:extLst>
          </xdr:cNvPr>
          <xdr:cNvSpPr txBox="1"/>
        </xdr:nvSpPr>
        <xdr:spPr>
          <a:xfrm>
            <a:off x="6188916" y="1775432"/>
            <a:ext cx="2343506" cy="664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700" b="1" i="0">
                <a:latin typeface="Times New Roman" panose="02020603050405020304" pitchFamily="18" charset="0"/>
                <a:cs typeface="Times New Roman" panose="02020603050405020304" pitchFamily="18" charset="0"/>
              </a:rPr>
              <a:t>Total</a:t>
            </a:r>
            <a:r>
              <a:rPr lang="pt-BR" sz="27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Vendido</a:t>
            </a:r>
            <a:endParaRPr lang="pt-BR" sz="2700" b="1" i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'Tabelas Dinâmicas'!K19">
        <xdr:nvSpPr>
          <xdr:cNvPr id="47" name="CaixaDeTexto 46">
            <a:extLst>
              <a:ext uri="{FF2B5EF4-FFF2-40B4-BE49-F238E27FC236}">
                <a16:creationId xmlns:a16="http://schemas.microsoft.com/office/drawing/2014/main" id="{6E105673-50F0-46D9-9D57-8F3B3C53650D}"/>
              </a:ext>
            </a:extLst>
          </xdr:cNvPr>
          <xdr:cNvSpPr txBox="1"/>
        </xdr:nvSpPr>
        <xdr:spPr>
          <a:xfrm>
            <a:off x="6500190" y="2321720"/>
            <a:ext cx="839276" cy="5190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2327E3C-54AD-4A4E-A827-667B7CBAD335}" type="TxLink">
              <a:rPr lang="en-US" sz="28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Joy</a:t>
            </a:fld>
            <a:endParaRPr lang="en-US" sz="2800"/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9764F256-BBE4-4551-9B64-11D198ADB0BE}"/>
              </a:ext>
            </a:extLst>
          </xdr:cNvPr>
          <xdr:cNvSpPr txBox="1"/>
        </xdr:nvSpPr>
        <xdr:spPr>
          <a:xfrm>
            <a:off x="9295926" y="1752966"/>
            <a:ext cx="2697194" cy="8431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Comissões</a:t>
            </a:r>
            <a:r>
              <a:rPr lang="pt-BR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Pagas</a:t>
            </a:r>
            <a:endParaRPr lang="pt-BR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'Tabelas Dinâmicas'!H34">
        <xdr:nvSpPr>
          <xdr:cNvPr id="48" name="CaixaDeTexto 47">
            <a:extLst>
              <a:ext uri="{FF2B5EF4-FFF2-40B4-BE49-F238E27FC236}">
                <a16:creationId xmlns:a16="http://schemas.microsoft.com/office/drawing/2014/main" id="{C61B1099-10E3-4459-BE07-02557B12EB53}"/>
              </a:ext>
            </a:extLst>
          </xdr:cNvPr>
          <xdr:cNvSpPr txBox="1"/>
        </xdr:nvSpPr>
        <xdr:spPr>
          <a:xfrm>
            <a:off x="9426560" y="2340396"/>
            <a:ext cx="2697193" cy="6478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8F8E349-C110-4237-ADA5-C3AE4EE1A7EB}" type="TxLink">
              <a:rPr lang="en-US" sz="25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 R$ 501.584,68 </a:t>
            </a:fld>
            <a:endParaRPr lang="en-US" sz="2500"/>
          </a:p>
        </xdr:txBody>
      </xdr:sp>
    </xdr:grpSp>
    <xdr:clientData/>
  </xdr:twoCellAnchor>
  <xdr:twoCellAnchor>
    <xdr:from>
      <xdr:col>3</xdr:col>
      <xdr:colOff>80339</xdr:colOff>
      <xdr:row>20</xdr:row>
      <xdr:rowOff>90167</xdr:rowOff>
    </xdr:from>
    <xdr:to>
      <xdr:col>18</xdr:col>
      <xdr:colOff>531391</xdr:colOff>
      <xdr:row>39</xdr:row>
      <xdr:rowOff>64722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799A6D8C-7438-4842-8AE4-04622AC5A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76708</xdr:colOff>
      <xdr:row>20</xdr:row>
      <xdr:rowOff>140084</xdr:rowOff>
    </xdr:from>
    <xdr:to>
      <xdr:col>29</xdr:col>
      <xdr:colOff>3363177</xdr:colOff>
      <xdr:row>39</xdr:row>
      <xdr:rowOff>164985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BBE49504-FE9F-4505-9EC6-F6D8BB952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136961</xdr:colOff>
      <xdr:row>42</xdr:row>
      <xdr:rowOff>90107</xdr:rowOff>
    </xdr:from>
    <xdr:to>
      <xdr:col>13</xdr:col>
      <xdr:colOff>228601</xdr:colOff>
      <xdr:row>67</xdr:row>
      <xdr:rowOff>98934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AE1A08B9-67C9-4CEF-85F8-8EB58FEF9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307343</xdr:colOff>
      <xdr:row>42</xdr:row>
      <xdr:rowOff>114968</xdr:rowOff>
    </xdr:from>
    <xdr:to>
      <xdr:col>26</xdr:col>
      <xdr:colOff>449757</xdr:colOff>
      <xdr:row>67</xdr:row>
      <xdr:rowOff>123357</xdr:rowOff>
    </xdr:to>
    <xdr:graphicFrame macro="">
      <xdr:nvGraphicFramePr>
        <xdr:cNvPr id="485" name="Gráfico 484">
          <a:extLst>
            <a:ext uri="{FF2B5EF4-FFF2-40B4-BE49-F238E27FC236}">
              <a16:creationId xmlns:a16="http://schemas.microsoft.com/office/drawing/2014/main" id="{94B0E7D3-2743-45AE-8D0A-DE6B5621D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300368</xdr:colOff>
      <xdr:row>42</xdr:row>
      <xdr:rowOff>55883</xdr:rowOff>
    </xdr:from>
    <xdr:to>
      <xdr:col>30</xdr:col>
      <xdr:colOff>354415</xdr:colOff>
      <xdr:row>67</xdr:row>
      <xdr:rowOff>98934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3D09695D-99A8-46D1-BEBE-0CFD7A355494}"/>
            </a:ext>
          </a:extLst>
        </xdr:cNvPr>
        <xdr:cNvGrpSpPr/>
      </xdr:nvGrpSpPr>
      <xdr:grpSpPr>
        <a:xfrm>
          <a:off x="16220725" y="7675883"/>
          <a:ext cx="8399761" cy="4624122"/>
          <a:chOff x="15601426" y="7639248"/>
          <a:chExt cx="8382316" cy="4671224"/>
        </a:xfrm>
      </xdr:grpSpPr>
      <xdr:graphicFrame macro="">
        <xdr:nvGraphicFramePr>
          <xdr:cNvPr id="487" name="Gráfico 486">
            <a:extLst>
              <a:ext uri="{FF2B5EF4-FFF2-40B4-BE49-F238E27FC236}">
                <a16:creationId xmlns:a16="http://schemas.microsoft.com/office/drawing/2014/main" id="{F88AA77A-EC40-4A34-AC8B-8E3D2493D3F6}"/>
              </a:ext>
            </a:extLst>
          </xdr:cNvPr>
          <xdr:cNvGraphicFramePr>
            <a:graphicFrameLocks/>
          </xdr:cNvGraphicFramePr>
        </xdr:nvGraphicFramePr>
        <xdr:xfrm>
          <a:off x="16359321" y="7704031"/>
          <a:ext cx="6814866" cy="46064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493" name="Gráfico 492">
            <a:extLst>
              <a:ext uri="{FF2B5EF4-FFF2-40B4-BE49-F238E27FC236}">
                <a16:creationId xmlns:a16="http://schemas.microsoft.com/office/drawing/2014/main" id="{3EB41342-3B6C-4D7A-89B3-C563689F1282}"/>
              </a:ext>
            </a:extLst>
          </xdr:cNvPr>
          <xdr:cNvGraphicFramePr>
            <a:graphicFrameLocks/>
          </xdr:cNvGraphicFramePr>
        </xdr:nvGraphicFramePr>
        <xdr:xfrm>
          <a:off x="17537424" y="7639248"/>
          <a:ext cx="4495917" cy="24408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494" name="Gráfico 493">
            <a:extLst>
              <a:ext uri="{FF2B5EF4-FFF2-40B4-BE49-F238E27FC236}">
                <a16:creationId xmlns:a16="http://schemas.microsoft.com/office/drawing/2014/main" id="{D9388724-006B-401E-8A38-E7B6CE30A276}"/>
              </a:ext>
            </a:extLst>
          </xdr:cNvPr>
          <xdr:cNvGraphicFramePr>
            <a:graphicFrameLocks/>
          </xdr:cNvGraphicFramePr>
        </xdr:nvGraphicFramePr>
        <xdr:xfrm>
          <a:off x="15601426" y="7845401"/>
          <a:ext cx="3915422" cy="24166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495" name="Gráfico 494">
            <a:extLst>
              <a:ext uri="{FF2B5EF4-FFF2-40B4-BE49-F238E27FC236}">
                <a16:creationId xmlns:a16="http://schemas.microsoft.com/office/drawing/2014/main" id="{416D1DAF-F38A-4822-A028-F7031D9DED70}"/>
              </a:ext>
            </a:extLst>
          </xdr:cNvPr>
          <xdr:cNvGraphicFramePr>
            <a:graphicFrameLocks/>
          </xdr:cNvGraphicFramePr>
        </xdr:nvGraphicFramePr>
        <xdr:xfrm>
          <a:off x="19735811" y="8154500"/>
          <a:ext cx="4247931" cy="23863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">
        <xdr:nvSpPr>
          <xdr:cNvPr id="2" name="CaixaDeTexto 1">
            <a:extLst>
              <a:ext uri="{FF2B5EF4-FFF2-40B4-BE49-F238E27FC236}">
                <a16:creationId xmlns:a16="http://schemas.microsoft.com/office/drawing/2014/main" id="{C8504BCE-53C1-45DB-9625-25EDF8866333}"/>
              </a:ext>
            </a:extLst>
          </xdr:cNvPr>
          <xdr:cNvSpPr txBox="1"/>
        </xdr:nvSpPr>
        <xdr:spPr>
          <a:xfrm>
            <a:off x="21582422" y="9236696"/>
            <a:ext cx="759079" cy="5050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4000" b="1">
                <a:latin typeface="Times New Roman" panose="02020603050405020304" pitchFamily="18" charset="0"/>
                <a:cs typeface="Times New Roman" panose="02020603050405020304" pitchFamily="18" charset="0"/>
              </a:rPr>
              <a:t>3°</a:t>
            </a:r>
          </a:p>
        </xdr:txBody>
      </xdr:sp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9FF31C4C-716F-4BF3-854E-F22F8190A348}"/>
              </a:ext>
            </a:extLst>
          </xdr:cNvPr>
          <xdr:cNvSpPr txBox="1"/>
        </xdr:nvSpPr>
        <xdr:spPr>
          <a:xfrm>
            <a:off x="19458456" y="8709072"/>
            <a:ext cx="832069" cy="6371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4000" b="1">
                <a:latin typeface="Times New Roman" panose="02020603050405020304" pitchFamily="18" charset="0"/>
                <a:cs typeface="Times New Roman" panose="02020603050405020304" pitchFamily="18" charset="0"/>
              </a:rPr>
              <a:t>1°</a:t>
            </a: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76787066-FBE8-403B-ACD5-65ED168A975F}"/>
              </a:ext>
            </a:extLst>
          </xdr:cNvPr>
          <xdr:cNvSpPr txBox="1"/>
        </xdr:nvSpPr>
        <xdr:spPr>
          <a:xfrm>
            <a:off x="17183739" y="8884947"/>
            <a:ext cx="866037" cy="673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4000" b="1">
                <a:latin typeface="Times New Roman" panose="02020603050405020304" pitchFamily="18" charset="0"/>
                <a:cs typeface="Times New Roman" panose="02020603050405020304" pitchFamily="18" charset="0"/>
              </a:rPr>
              <a:t>2°</a:t>
            </a:r>
          </a:p>
        </xdr:txBody>
      </xdr:sp>
    </xdr:grpSp>
    <xdr:clientData/>
  </xdr:twoCellAnchor>
  <xdr:twoCellAnchor editAs="oneCell">
    <xdr:from>
      <xdr:col>29</xdr:col>
      <xdr:colOff>3597442</xdr:colOff>
      <xdr:row>0</xdr:row>
      <xdr:rowOff>9359</xdr:rowOff>
    </xdr:from>
    <xdr:to>
      <xdr:col>29</xdr:col>
      <xdr:colOff>6327719</xdr:colOff>
      <xdr:row>14</xdr:row>
      <xdr:rowOff>172139</xdr:rowOff>
    </xdr:to>
    <xdr:pic>
      <xdr:nvPicPr>
        <xdr:cNvPr id="51" name="Imagem 50" descr="C:\Users\Aluno\Downloads\5716501-Photoroom.png">
          <a:extLst>
            <a:ext uri="{FF2B5EF4-FFF2-40B4-BE49-F238E27FC236}">
              <a16:creationId xmlns:a16="http://schemas.microsoft.com/office/drawing/2014/main" id="{BEE06A30-BA84-4D22-975B-7BEFE5591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6299" y="9359"/>
          <a:ext cx="2730277" cy="270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902.352541435183" createdVersion="6" refreshedVersion="6" minRefreshableVersion="3" recordCount="120" xr:uid="{18D9C96E-BF50-4DEA-85F6-D8C9414C3969}">
  <cacheSource type="worksheet">
    <worksheetSource ref="B6:H126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T-Cross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 count="10">
        <n v="4"/>
        <n v="3"/>
        <n v="7"/>
        <n v="1"/>
        <n v="5"/>
        <n v="8"/>
        <n v="6"/>
        <n v="2"/>
        <n v="9"/>
        <n v="10"/>
      </sharedItems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ndré"/>
        <s v="Aline"/>
        <s v="Thales"/>
        <s v="Rosângela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337940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x v="0"/>
    <n v="265770.48"/>
    <x v="0"/>
    <n v="2657.7048"/>
  </r>
  <r>
    <x v="1"/>
    <x v="1"/>
    <x v="0"/>
    <x v="0"/>
    <n v="275185.272"/>
    <x v="1"/>
    <n v="2751.8527199999999"/>
  </r>
  <r>
    <x v="1"/>
    <x v="2"/>
    <x v="0"/>
    <x v="1"/>
    <n v="187974.198"/>
    <x v="2"/>
    <n v="1879.74198"/>
  </r>
  <r>
    <x v="2"/>
    <x v="3"/>
    <x v="0"/>
    <x v="0"/>
    <n v="353581.75199999998"/>
    <x v="3"/>
    <n v="3535.8175200000001"/>
  </r>
  <r>
    <x v="3"/>
    <x v="4"/>
    <x v="0"/>
    <x v="2"/>
    <n v="565279.30200000003"/>
    <x v="4"/>
    <n v="5652.7930200000001"/>
  </r>
  <r>
    <x v="4"/>
    <x v="5"/>
    <x v="0"/>
    <x v="2"/>
    <n v="584764.19400000002"/>
    <x v="0"/>
    <n v="5847.6419400000004"/>
  </r>
  <r>
    <x v="1"/>
    <x v="6"/>
    <x v="0"/>
    <x v="3"/>
    <n v="65527.794000000002"/>
    <x v="1"/>
    <n v="655.27794000000006"/>
  </r>
  <r>
    <x v="3"/>
    <x v="7"/>
    <x v="0"/>
    <x v="4"/>
    <n v="301346.49"/>
    <x v="2"/>
    <n v="3013.4648999999999"/>
  </r>
  <r>
    <x v="3"/>
    <x v="8"/>
    <x v="0"/>
    <x v="5"/>
    <n v="539132.11199999996"/>
    <x v="3"/>
    <n v="5391.3211199999996"/>
  </r>
  <r>
    <x v="2"/>
    <x v="9"/>
    <x v="0"/>
    <x v="3"/>
    <n v="62991.732000000004"/>
    <x v="4"/>
    <n v="629.91732000000002"/>
  </r>
  <r>
    <x v="0"/>
    <x v="0"/>
    <x v="1"/>
    <x v="6"/>
    <n v="405864.10800000001"/>
    <x v="0"/>
    <n v="4058.6410800000003"/>
  </r>
  <r>
    <x v="1"/>
    <x v="1"/>
    <x v="1"/>
    <x v="5"/>
    <n v="538234.31999999995"/>
    <x v="1"/>
    <n v="5382.3431999999993"/>
  </r>
  <r>
    <x v="1"/>
    <x v="2"/>
    <x v="1"/>
    <x v="6"/>
    <n v="507719.41200000001"/>
    <x v="2"/>
    <n v="5077.1941200000001"/>
  </r>
  <r>
    <x v="2"/>
    <x v="3"/>
    <x v="1"/>
    <x v="7"/>
    <n v="177109.51199999999"/>
    <x v="3"/>
    <n v="1771.09512"/>
  </r>
  <r>
    <x v="3"/>
    <x v="4"/>
    <x v="1"/>
    <x v="4"/>
    <n v="306471.71999999997"/>
    <x v="4"/>
    <n v="3064.7171999999996"/>
  </r>
  <r>
    <x v="4"/>
    <x v="5"/>
    <x v="1"/>
    <x v="8"/>
    <n v="570884.49"/>
    <x v="0"/>
    <n v="5708.8449000000001"/>
  </r>
  <r>
    <x v="1"/>
    <x v="6"/>
    <x v="1"/>
    <x v="3"/>
    <n v="77135.964000000007"/>
    <x v="1"/>
    <n v="771.35964000000013"/>
  </r>
  <r>
    <x v="3"/>
    <x v="7"/>
    <x v="1"/>
    <x v="2"/>
    <n v="548543.89800000004"/>
    <x v="2"/>
    <n v="5485.4389800000008"/>
  </r>
  <r>
    <x v="3"/>
    <x v="8"/>
    <x v="1"/>
    <x v="6"/>
    <n v="362030.61600000004"/>
    <x v="3"/>
    <n v="3620.3061600000005"/>
  </r>
  <r>
    <x v="2"/>
    <x v="9"/>
    <x v="1"/>
    <x v="6"/>
    <n v="446577.37200000003"/>
    <x v="4"/>
    <n v="4465.7737200000001"/>
  </r>
  <r>
    <x v="0"/>
    <x v="0"/>
    <x v="2"/>
    <x v="7"/>
    <n v="177388.068"/>
    <x v="0"/>
    <n v="1773.88068"/>
  </r>
  <r>
    <x v="1"/>
    <x v="1"/>
    <x v="2"/>
    <x v="9"/>
    <n v="863854.26"/>
    <x v="1"/>
    <n v="8638.5426000000007"/>
  </r>
  <r>
    <x v="1"/>
    <x v="2"/>
    <x v="2"/>
    <x v="4"/>
    <n v="365028.6"/>
    <x v="2"/>
    <n v="3650.2860000000001"/>
  </r>
  <r>
    <x v="2"/>
    <x v="3"/>
    <x v="2"/>
    <x v="8"/>
    <n v="551928.65399999998"/>
    <x v="3"/>
    <n v="5519.2865400000001"/>
  </r>
  <r>
    <x v="3"/>
    <x v="4"/>
    <x v="2"/>
    <x v="0"/>
    <n v="257089.152"/>
    <x v="4"/>
    <n v="2570.8915200000001"/>
  </r>
  <r>
    <x v="4"/>
    <x v="5"/>
    <x v="2"/>
    <x v="2"/>
    <n v="457403.98200000002"/>
    <x v="0"/>
    <n v="4574.03982"/>
  </r>
  <r>
    <x v="1"/>
    <x v="6"/>
    <x v="2"/>
    <x v="0"/>
    <n v="330904.48800000001"/>
    <x v="1"/>
    <n v="3309.0448800000004"/>
  </r>
  <r>
    <x v="3"/>
    <x v="7"/>
    <x v="2"/>
    <x v="9"/>
    <n v="864816.18"/>
    <x v="2"/>
    <n v="8648.1617999999999"/>
  </r>
  <r>
    <x v="3"/>
    <x v="8"/>
    <x v="2"/>
    <x v="9"/>
    <n v="842461.56"/>
    <x v="3"/>
    <n v="8424.615600000001"/>
  </r>
  <r>
    <x v="2"/>
    <x v="9"/>
    <x v="2"/>
    <x v="4"/>
    <n v="448760.73"/>
    <x v="4"/>
    <n v="4487.6072999999997"/>
  </r>
  <r>
    <x v="0"/>
    <x v="0"/>
    <x v="3"/>
    <x v="1"/>
    <n v="201269.73599999998"/>
    <x v="0"/>
    <n v="2012.6973599999999"/>
  </r>
  <r>
    <x v="1"/>
    <x v="1"/>
    <x v="3"/>
    <x v="3"/>
    <n v="87067.788"/>
    <x v="1"/>
    <n v="870.67788000000007"/>
  </r>
  <r>
    <x v="1"/>
    <x v="2"/>
    <x v="3"/>
    <x v="0"/>
    <n v="342166.96799999999"/>
    <x v="2"/>
    <n v="3421.66968"/>
  </r>
  <r>
    <x v="2"/>
    <x v="3"/>
    <x v="3"/>
    <x v="8"/>
    <n v="602745.08400000003"/>
    <x v="3"/>
    <n v="6027.4508400000004"/>
  </r>
  <r>
    <x v="3"/>
    <x v="4"/>
    <x v="3"/>
    <x v="5"/>
    <n v="495044.11200000002"/>
    <x v="4"/>
    <n v="4950.4411200000004"/>
  </r>
  <r>
    <x v="4"/>
    <x v="5"/>
    <x v="3"/>
    <x v="1"/>
    <n v="250459.91999999998"/>
    <x v="0"/>
    <n v="2504.5992000000001"/>
  </r>
  <r>
    <x v="1"/>
    <x v="6"/>
    <x v="3"/>
    <x v="5"/>
    <n v="683580.43200000003"/>
    <x v="1"/>
    <n v="6835.8043200000002"/>
  </r>
  <r>
    <x v="3"/>
    <x v="7"/>
    <x v="3"/>
    <x v="4"/>
    <n v="355905.38999999996"/>
    <x v="2"/>
    <n v="3559.0538999999994"/>
  </r>
  <r>
    <x v="3"/>
    <x v="8"/>
    <x v="3"/>
    <x v="8"/>
    <n v="810853.47"/>
    <x v="3"/>
    <n v="8108.5347000000002"/>
  </r>
  <r>
    <x v="2"/>
    <x v="9"/>
    <x v="3"/>
    <x v="5"/>
    <n v="627740.97600000002"/>
    <x v="4"/>
    <n v="6277.4097600000005"/>
  </r>
  <r>
    <x v="0"/>
    <x v="0"/>
    <x v="4"/>
    <x v="3"/>
    <n v="65990.717999999993"/>
    <x v="0"/>
    <n v="659.90717999999993"/>
  </r>
  <r>
    <x v="1"/>
    <x v="1"/>
    <x v="4"/>
    <x v="6"/>
    <n v="438509.26799999998"/>
    <x v="1"/>
    <n v="4385.0926799999997"/>
  </r>
  <r>
    <x v="1"/>
    <x v="2"/>
    <x v="4"/>
    <x v="2"/>
    <n v="464284.71600000001"/>
    <x v="2"/>
    <n v="4642.8471600000003"/>
  </r>
  <r>
    <x v="2"/>
    <x v="3"/>
    <x v="4"/>
    <x v="7"/>
    <n v="163847.04000000001"/>
    <x v="3"/>
    <n v="1638.4704000000002"/>
  </r>
  <r>
    <x v="3"/>
    <x v="4"/>
    <x v="4"/>
    <x v="5"/>
    <n v="499821.64799999999"/>
    <x v="4"/>
    <n v="4998.21648"/>
  </r>
  <r>
    <x v="4"/>
    <x v="5"/>
    <x v="4"/>
    <x v="1"/>
    <n v="254265.516"/>
    <x v="0"/>
    <n v="2542.6551600000003"/>
  </r>
  <r>
    <x v="1"/>
    <x v="6"/>
    <x v="4"/>
    <x v="4"/>
    <n v="347678.97"/>
    <x v="1"/>
    <n v="3476.7896999999998"/>
  </r>
  <r>
    <x v="3"/>
    <x v="7"/>
    <x v="4"/>
    <x v="1"/>
    <n v="219585.29399999999"/>
    <x v="2"/>
    <n v="2195.8529400000002"/>
  </r>
  <r>
    <x v="3"/>
    <x v="8"/>
    <x v="4"/>
    <x v="9"/>
    <n v="686079.41999999993"/>
    <x v="3"/>
    <n v="6860.7941999999994"/>
  </r>
  <r>
    <x v="2"/>
    <x v="9"/>
    <x v="4"/>
    <x v="0"/>
    <n v="262083.12"/>
    <x v="4"/>
    <n v="2620.8312000000001"/>
  </r>
  <r>
    <x v="0"/>
    <x v="0"/>
    <x v="5"/>
    <x v="1"/>
    <n v="210597.35399999999"/>
    <x v="0"/>
    <n v="2105.97354"/>
  </r>
  <r>
    <x v="1"/>
    <x v="1"/>
    <x v="5"/>
    <x v="1"/>
    <n v="232369.81200000003"/>
    <x v="1"/>
    <n v="2323.6981200000005"/>
  </r>
  <r>
    <x v="1"/>
    <x v="2"/>
    <x v="5"/>
    <x v="9"/>
    <n v="793804.44000000006"/>
    <x v="2"/>
    <n v="7938.0444000000007"/>
  </r>
  <r>
    <x v="2"/>
    <x v="3"/>
    <x v="5"/>
    <x v="8"/>
    <n v="667034.40599999996"/>
    <x v="3"/>
    <n v="6670.3440599999994"/>
  </r>
  <r>
    <x v="3"/>
    <x v="4"/>
    <x v="5"/>
    <x v="4"/>
    <n v="340940.52"/>
    <x v="4"/>
    <n v="3409.4052000000001"/>
  </r>
  <r>
    <x v="4"/>
    <x v="5"/>
    <x v="5"/>
    <x v="8"/>
    <n v="698227.66799999995"/>
    <x v="0"/>
    <n v="6982.2766799999999"/>
  </r>
  <r>
    <x v="1"/>
    <x v="6"/>
    <x v="5"/>
    <x v="1"/>
    <n v="199847.89799999999"/>
    <x v="1"/>
    <n v="1998.4789799999999"/>
  </r>
  <r>
    <x v="3"/>
    <x v="7"/>
    <x v="5"/>
    <x v="1"/>
    <n v="228086.26199999999"/>
    <x v="2"/>
    <n v="2280.8626199999999"/>
  </r>
  <r>
    <x v="3"/>
    <x v="8"/>
    <x v="5"/>
    <x v="5"/>
    <n v="602514.62399999995"/>
    <x v="3"/>
    <n v="6025.14624"/>
  </r>
  <r>
    <x v="2"/>
    <x v="9"/>
    <x v="5"/>
    <x v="7"/>
    <n v="149640.68400000001"/>
    <x v="4"/>
    <n v="1496.4068400000001"/>
  </r>
  <r>
    <x v="0"/>
    <x v="0"/>
    <x v="6"/>
    <x v="4"/>
    <n v="369437.39999999997"/>
    <x v="0"/>
    <n v="3694.3739999999998"/>
  </r>
  <r>
    <x v="1"/>
    <x v="1"/>
    <x v="6"/>
    <x v="0"/>
    <n v="301730.25599999999"/>
    <x v="1"/>
    <n v="3017.3025600000001"/>
  </r>
  <r>
    <x v="1"/>
    <x v="2"/>
    <x v="6"/>
    <x v="5"/>
    <n v="675404.11199999996"/>
    <x v="2"/>
    <n v="6754.0411199999999"/>
  </r>
  <r>
    <x v="2"/>
    <x v="3"/>
    <x v="6"/>
    <x v="4"/>
    <n v="390719.88"/>
    <x v="3"/>
    <n v="3907.1988000000001"/>
  </r>
  <r>
    <x v="3"/>
    <x v="4"/>
    <x v="6"/>
    <x v="9"/>
    <n v="683514.29999999993"/>
    <x v="4"/>
    <n v="6835.1429999999991"/>
  </r>
  <r>
    <x v="4"/>
    <x v="5"/>
    <x v="6"/>
    <x v="2"/>
    <n v="580604.89199999999"/>
    <x v="0"/>
    <n v="5806.0489200000002"/>
  </r>
  <r>
    <x v="1"/>
    <x v="6"/>
    <x v="6"/>
    <x v="6"/>
    <n v="467944.02"/>
    <x v="1"/>
    <n v="4679.4402"/>
  </r>
  <r>
    <x v="3"/>
    <x v="7"/>
    <x v="6"/>
    <x v="0"/>
    <n v="349192.99200000003"/>
    <x v="2"/>
    <n v="3491.9299200000005"/>
  </r>
  <r>
    <x v="3"/>
    <x v="8"/>
    <x v="6"/>
    <x v="8"/>
    <n v="720934.99200000009"/>
    <x v="3"/>
    <n v="7209.3499200000006"/>
  </r>
  <r>
    <x v="2"/>
    <x v="9"/>
    <x v="6"/>
    <x v="4"/>
    <n v="381240.95999999996"/>
    <x v="4"/>
    <n v="3812.4095999999995"/>
  </r>
  <r>
    <x v="0"/>
    <x v="0"/>
    <x v="7"/>
    <x v="0"/>
    <n v="290163.16800000001"/>
    <x v="0"/>
    <n v="2901.63168"/>
  </r>
  <r>
    <x v="1"/>
    <x v="1"/>
    <x v="7"/>
    <x v="5"/>
    <n v="641768.97600000002"/>
    <x v="1"/>
    <n v="6417.6897600000002"/>
  </r>
  <r>
    <x v="1"/>
    <x v="2"/>
    <x v="7"/>
    <x v="5"/>
    <n v="641079.6"/>
    <x v="2"/>
    <n v="6410.7960000000003"/>
  </r>
  <r>
    <x v="2"/>
    <x v="3"/>
    <x v="7"/>
    <x v="8"/>
    <n v="710952.06599999999"/>
    <x v="3"/>
    <n v="7109.5206600000001"/>
  </r>
  <r>
    <x v="3"/>
    <x v="4"/>
    <x v="7"/>
    <x v="3"/>
    <n v="86193.042000000001"/>
    <x v="4"/>
    <n v="861.93042000000003"/>
  </r>
  <r>
    <x v="4"/>
    <x v="5"/>
    <x v="7"/>
    <x v="3"/>
    <n v="75129.960000000006"/>
    <x v="0"/>
    <n v="751.29960000000005"/>
  </r>
  <r>
    <x v="1"/>
    <x v="6"/>
    <x v="7"/>
    <x v="7"/>
    <n v="156957.288"/>
    <x v="1"/>
    <n v="1569.5728799999999"/>
  </r>
  <r>
    <x v="3"/>
    <x v="7"/>
    <x v="7"/>
    <x v="8"/>
    <n v="648376.16399999999"/>
    <x v="2"/>
    <n v="6483.7616399999997"/>
  </r>
  <r>
    <x v="3"/>
    <x v="8"/>
    <x v="7"/>
    <x v="5"/>
    <n v="646562.54399999999"/>
    <x v="3"/>
    <n v="6465.6254399999998"/>
  </r>
  <r>
    <x v="2"/>
    <x v="9"/>
    <x v="7"/>
    <x v="8"/>
    <n v="546490.79999999993"/>
    <x v="4"/>
    <n v="5464.9079999999994"/>
  </r>
  <r>
    <x v="0"/>
    <x v="0"/>
    <x v="8"/>
    <x v="4"/>
    <n v="318390.51"/>
    <x v="0"/>
    <n v="3183.9050999999999"/>
  </r>
  <r>
    <x v="1"/>
    <x v="1"/>
    <x v="8"/>
    <x v="7"/>
    <n v="138592.63200000001"/>
    <x v="1"/>
    <n v="1385.9263200000003"/>
  </r>
  <r>
    <x v="1"/>
    <x v="2"/>
    <x v="8"/>
    <x v="1"/>
    <n v="220469.05800000002"/>
    <x v="2"/>
    <n v="2204.6905800000004"/>
  </r>
  <r>
    <x v="2"/>
    <x v="3"/>
    <x v="8"/>
    <x v="2"/>
    <n v="439714.674"/>
    <x v="3"/>
    <n v="4397.1467400000001"/>
  </r>
  <r>
    <x v="3"/>
    <x v="4"/>
    <x v="8"/>
    <x v="6"/>
    <n v="455950.07999999996"/>
    <x v="4"/>
    <n v="4559.5007999999998"/>
  </r>
  <r>
    <x v="4"/>
    <x v="5"/>
    <x v="8"/>
    <x v="9"/>
    <n v="649756.92000000004"/>
    <x v="0"/>
    <n v="6497.5692000000008"/>
  </r>
  <r>
    <x v="1"/>
    <x v="6"/>
    <x v="8"/>
    <x v="3"/>
    <n v="65393.525999999998"/>
    <x v="1"/>
    <n v="653.93525999999997"/>
  </r>
  <r>
    <x v="3"/>
    <x v="7"/>
    <x v="8"/>
    <x v="8"/>
    <n v="578739.16799999995"/>
    <x v="2"/>
    <n v="5787.3916799999997"/>
  </r>
  <r>
    <x v="3"/>
    <x v="8"/>
    <x v="8"/>
    <x v="7"/>
    <n v="144999.42000000001"/>
    <x v="3"/>
    <n v="1449.9942000000001"/>
  </r>
  <r>
    <x v="2"/>
    <x v="9"/>
    <x v="8"/>
    <x v="1"/>
    <n v="180561.402"/>
    <x v="4"/>
    <n v="1805.61402"/>
  </r>
  <r>
    <x v="0"/>
    <x v="0"/>
    <x v="9"/>
    <x v="5"/>
    <n v="715043.23199999996"/>
    <x v="0"/>
    <n v="7150.4323199999999"/>
  </r>
  <r>
    <x v="1"/>
    <x v="1"/>
    <x v="9"/>
    <x v="8"/>
    <n v="634163.79599999997"/>
    <x v="1"/>
    <n v="6341.63796"/>
  </r>
  <r>
    <x v="1"/>
    <x v="2"/>
    <x v="9"/>
    <x v="3"/>
    <n v="89322.288"/>
    <x v="2"/>
    <n v="893.22288000000003"/>
  </r>
  <r>
    <x v="2"/>
    <x v="3"/>
    <x v="9"/>
    <x v="6"/>
    <n v="523128.16800000006"/>
    <x v="3"/>
    <n v="5231.281680000001"/>
  </r>
  <r>
    <x v="3"/>
    <x v="4"/>
    <x v="9"/>
    <x v="5"/>
    <n v="608406.38399999996"/>
    <x v="4"/>
    <n v="6084.0638399999998"/>
  </r>
  <r>
    <x v="4"/>
    <x v="5"/>
    <x v="9"/>
    <x v="5"/>
    <n v="532294.46400000004"/>
    <x v="0"/>
    <n v="5322.9446400000006"/>
  </r>
  <r>
    <x v="1"/>
    <x v="6"/>
    <x v="9"/>
    <x v="6"/>
    <n v="372425.364"/>
    <x v="1"/>
    <n v="3724.2536399999999"/>
  </r>
  <r>
    <x v="3"/>
    <x v="7"/>
    <x v="9"/>
    <x v="5"/>
    <n v="709993.152"/>
    <x v="2"/>
    <n v="7099.9315200000001"/>
  </r>
  <r>
    <x v="3"/>
    <x v="8"/>
    <x v="9"/>
    <x v="2"/>
    <n v="570771.26399999997"/>
    <x v="3"/>
    <n v="5707.7126399999997"/>
  </r>
  <r>
    <x v="2"/>
    <x v="9"/>
    <x v="10"/>
    <x v="7"/>
    <n v="137560.57200000001"/>
    <x v="4"/>
    <n v="1375.6057200000002"/>
  </r>
  <r>
    <x v="0"/>
    <x v="0"/>
    <x v="10"/>
    <x v="6"/>
    <n v="537887.62800000003"/>
    <x v="0"/>
    <n v="5378.8762800000004"/>
  </r>
  <r>
    <x v="1"/>
    <x v="1"/>
    <x v="10"/>
    <x v="6"/>
    <n v="366497.53200000001"/>
    <x v="1"/>
    <n v="3664.97532"/>
  </r>
  <r>
    <x v="1"/>
    <x v="2"/>
    <x v="10"/>
    <x v="1"/>
    <n v="187366.98599999998"/>
    <x v="2"/>
    <n v="1873.6698599999997"/>
  </r>
  <r>
    <x v="2"/>
    <x v="3"/>
    <x v="10"/>
    <x v="2"/>
    <n v="603526.64400000009"/>
    <x v="3"/>
    <n v="6035.2664400000012"/>
  </r>
  <r>
    <x v="3"/>
    <x v="4"/>
    <x v="10"/>
    <x v="9"/>
    <n v="635498.46"/>
    <x v="4"/>
    <n v="6354.9845999999998"/>
  </r>
  <r>
    <x v="4"/>
    <x v="5"/>
    <x v="10"/>
    <x v="3"/>
    <n v="60844.446000000004"/>
    <x v="0"/>
    <n v="608.44446000000005"/>
  </r>
  <r>
    <x v="1"/>
    <x v="6"/>
    <x v="10"/>
    <x v="0"/>
    <n v="253942.872"/>
    <x v="1"/>
    <n v="2539.4287199999999"/>
  </r>
  <r>
    <x v="3"/>
    <x v="7"/>
    <x v="10"/>
    <x v="0"/>
    <n v="353553.696"/>
    <x v="2"/>
    <n v="3535.5369599999999"/>
  </r>
  <r>
    <x v="3"/>
    <x v="8"/>
    <x v="10"/>
    <x v="8"/>
    <n v="568278.28799999994"/>
    <x v="3"/>
    <n v="5682.7828799999997"/>
  </r>
  <r>
    <x v="2"/>
    <x v="9"/>
    <x v="10"/>
    <x v="8"/>
    <n v="694972.17"/>
    <x v="4"/>
    <n v="6949.721700000001"/>
  </r>
  <r>
    <x v="0"/>
    <x v="0"/>
    <x v="11"/>
    <x v="9"/>
    <n v="894465.3600000001"/>
    <x v="0"/>
    <n v="8944.6536000000015"/>
  </r>
  <r>
    <x v="1"/>
    <x v="1"/>
    <x v="11"/>
    <x v="1"/>
    <n v="181869.01199999999"/>
    <x v="1"/>
    <n v="1818.69012"/>
  </r>
  <r>
    <x v="1"/>
    <x v="2"/>
    <x v="11"/>
    <x v="5"/>
    <n v="583524.72"/>
    <x v="2"/>
    <n v="5835.2471999999998"/>
  </r>
  <r>
    <x v="2"/>
    <x v="3"/>
    <x v="11"/>
    <x v="6"/>
    <n v="519749.424"/>
    <x v="3"/>
    <n v="5197.49424"/>
  </r>
  <r>
    <x v="3"/>
    <x v="4"/>
    <x v="11"/>
    <x v="0"/>
    <n v="292812.45600000001"/>
    <x v="4"/>
    <n v="2928.1245600000002"/>
  </r>
  <r>
    <x v="4"/>
    <x v="5"/>
    <x v="11"/>
    <x v="7"/>
    <n v="132664.79999999999"/>
    <x v="0"/>
    <n v="1326.6479999999999"/>
  </r>
  <r>
    <x v="1"/>
    <x v="6"/>
    <x v="11"/>
    <x v="6"/>
    <n v="391868.17200000002"/>
    <x v="1"/>
    <n v="3918.6817200000005"/>
  </r>
  <r>
    <x v="3"/>
    <x v="7"/>
    <x v="11"/>
    <x v="7"/>
    <n v="147889.18799999999"/>
    <x v="2"/>
    <n v="1478.8918799999999"/>
  </r>
  <r>
    <x v="3"/>
    <x v="8"/>
    <x v="11"/>
    <x v="9"/>
    <n v="762722.4"/>
    <x v="3"/>
    <n v="7627.2240000000002"/>
  </r>
  <r>
    <x v="2"/>
    <x v="9"/>
    <x v="11"/>
    <x v="0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4C9ED-7947-43B1-91AE-48D4C53CDA4F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32:H33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Items count="1">
    <i/>
  </rowItems>
  <colItems count="1">
    <i/>
  </colItems>
  <dataFields count="1">
    <dataField name="Soma de Comissão" fld="6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7FBF2-AD3C-4A53-9348-6787F0526D6A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18:C24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axis="axisRow" showAll="0" sortType="descending">
      <items count="6"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</pivotFields>
  <rowFields count="1">
    <field x="5"/>
  </rowFields>
  <rowItems count="6">
    <i>
      <x v="3"/>
    </i>
    <i>
      <x v="4"/>
    </i>
    <i>
      <x v="2"/>
    </i>
    <i>
      <x v="1"/>
    </i>
    <i>
      <x/>
    </i>
    <i t="grand">
      <x/>
    </i>
  </rowItems>
  <colItems count="1">
    <i/>
  </colItems>
  <dataFields count="1">
    <dataField name="Soma de Valor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EE117-F02B-4C57-8C87-5769E1ECC186}" name="Tabela dinâmica2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2:J8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/>
    <pivotField showAll="0">
      <items count="11">
        <item x="3"/>
        <item x="7"/>
        <item x="1"/>
        <item x="0"/>
        <item x="4"/>
        <item x="6"/>
        <item x="2"/>
        <item x="5"/>
        <item x="8"/>
        <item x="9"/>
        <item t="default"/>
      </items>
    </pivotField>
    <pivotField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DF91C-BCB5-406E-BFD9-FC1B9AD8C9E9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:C15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/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B0D78-D7BC-4E78-A7DF-4B3ECB6BB0E6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18:F19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Items count="1">
    <i/>
  </rowItems>
  <colItems count="1">
    <i/>
  </colItems>
  <dataFields count="1">
    <dataField name="Soma de Valor" fld="4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C6D65-BDD7-4EE6-BA7A-786FA4D7FE94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2:G15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/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734D0-B374-410D-A379-AAFE3B9B99A0}" name="Tabela dinâmica3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17:L28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1">
        <item x="3"/>
        <item x="7"/>
        <item x="1"/>
        <item x="0"/>
        <item x="4"/>
        <item x="6"/>
        <item x="2"/>
        <item x="5"/>
        <item x="8"/>
        <item x="9"/>
        <item t="default"/>
      </items>
    </pivotField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1"/>
  </rowFields>
  <rowItems count="11">
    <i>
      <x v="6"/>
    </i>
    <i>
      <x v="2"/>
    </i>
    <i>
      <x/>
    </i>
    <i>
      <x v="3"/>
    </i>
    <i>
      <x v="8"/>
    </i>
    <i>
      <x v="9"/>
    </i>
    <i>
      <x v="5"/>
    </i>
    <i>
      <x v="1"/>
    </i>
    <i>
      <x v="4"/>
    </i>
    <i>
      <x v="7"/>
    </i>
    <i t="grand">
      <x/>
    </i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97D5E-C992-4A05-ADB1-C5571B1E5FEC}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7:C33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D7132878-93CB-4075-96F1-C22C7A2C4474}" sourceName="Marca">
  <pivotTables>
    <pivotTable tabId="2" name="Tabela dinâmica4"/>
    <pivotTable tabId="2" name="Tabela dinâmica1"/>
    <pivotTable tabId="2" name="Tabela dinâmica2"/>
    <pivotTable tabId="2" name="Tabela dinâmica3"/>
    <pivotTable tabId="2" name="Tabela dinâmica5"/>
    <pivotTable tabId="2" name="Tabela dinâmica6"/>
    <pivotTable tabId="2" name="Tabela dinâmica7"/>
    <pivotTable tabId="2" name="Tabela dinâmica8"/>
  </pivotTables>
  <data>
    <tabular pivotCacheId="33794043">
      <items count="5">
        <i x="3" s="1"/>
        <i x="1" s="1"/>
        <i x="2" s="1"/>
        <i x="0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809A9B59-F074-4F6F-84CA-49287F5AA341}" sourceName="Carros">
  <pivotTables>
    <pivotTable tabId="2" name="Tabela dinâmica4"/>
  </pivotTables>
  <data>
    <tabular pivotCacheId="33794043">
      <items count="10">
        <i x="3" s="1"/>
        <i x="9" s="1"/>
        <i x="4" s="1"/>
        <i x="7" s="1"/>
        <i x="0" s="1"/>
        <i x="1" s="1"/>
        <i x="8" s="1"/>
        <i x="6" s="1"/>
        <i x="5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9DCA4EAF-A1D1-4F6D-9A5F-FDF5A8FCC6DE}" sourceName="Mês Venda">
  <pivotTables>
    <pivotTable tabId="2" name="Tabela dinâmica4"/>
  </pivotTables>
  <data>
    <tabular pivotCacheId="33794043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356F00BC-3360-4AFD-A46C-AED3BF5D4710}" sourceName="Vendedor">
  <pivotTables>
    <pivotTable tabId="2" name="Tabela dinâmica4"/>
  </pivotTables>
  <data>
    <tabular pivotCacheId="33794043">
      <items count="5">
        <i x="1" s="1"/>
        <i x="0" s="1"/>
        <i x="4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2" xr10:uid="{D8CD2A1C-35DF-4E4C-BFDE-9D91C0CFAC26}" cache="SegmentaçãodeDados_Marca" caption="Marca" showCaption="0" style="Estilo de Segmentação de Dados 3" rowHeight="241300"/>
  <slicer name="Carros 2" xr10:uid="{3C88D1DC-2596-46DC-9E69-1F4C9F77D8CC}" cache="SegmentaçãodeDados_Carros" caption="Carros" columnCount="2" showCaption="0" style="Estilo de Segmentação de Dados 3" rowHeight="241300"/>
  <slicer name="Mês Venda 2" xr10:uid="{A910444A-7514-4CC7-9FBD-D7CCF3113575}" cache="SegmentaçãodeDados_Mês_Venda" caption="Mês Venda" columnCount="3" showCaption="0" style="SlicerStyleOther1 2" rowHeight="360000"/>
  <slicer name="Vendedor 2" xr10:uid="{60E60242-7FEF-43BF-A6DF-E847FC05E97B}" cache="SegmentaçãodeDados_Vendedor" caption="Vendedor" showCaption="0" style="Estilo de Segmentação de Dados 3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6"/>
        </a:solidFill>
      </a:spPr>
      <a:bodyPr vertOverflow="clip" horzOverflow="clip" vert="horz" rtlCol="0" anchor="ctr"/>
      <a:lstStyle>
        <a:defPPr marL="0" marR="0" indent="0" algn="ctr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>
            <a:effectLst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1:H126"/>
  <sheetViews>
    <sheetView showGridLines="0" topLeftCell="A5" zoomScaleNormal="100" workbookViewId="0">
      <selection activeCell="I17" sqref="I17"/>
    </sheetView>
  </sheetViews>
  <sheetFormatPr defaultRowHeight="14.5" x14ac:dyDescent="0.35"/>
  <cols>
    <col min="2" max="2" width="10.54296875" bestFit="1" customWidth="1"/>
    <col min="3" max="3" width="7.36328125" bestFit="1" customWidth="1"/>
    <col min="4" max="4" width="10.08984375" style="3" bestFit="1" customWidth="1"/>
    <col min="5" max="5" width="4" bestFit="1" customWidth="1"/>
    <col min="6" max="6" width="15.36328125" customWidth="1"/>
    <col min="7" max="7" width="9.08984375" bestFit="1" customWidth="1"/>
    <col min="8" max="8" width="16.36328125" customWidth="1"/>
  </cols>
  <sheetData>
    <row r="1" spans="2:8" x14ac:dyDescent="0.35">
      <c r="D1"/>
    </row>
    <row r="2" spans="2:8" x14ac:dyDescent="0.35">
      <c r="B2" s="15" t="s">
        <v>35</v>
      </c>
      <c r="C2" s="15"/>
      <c r="D2" s="15"/>
      <c r="E2" s="15"/>
      <c r="F2" s="15"/>
      <c r="G2" s="15"/>
      <c r="H2" s="15"/>
    </row>
    <row r="3" spans="2:8" ht="12.65" customHeight="1" x14ac:dyDescent="0.35">
      <c r="B3" s="15"/>
      <c r="C3" s="15"/>
      <c r="D3" s="15"/>
      <c r="E3" s="15"/>
      <c r="F3" s="15"/>
      <c r="G3" s="15"/>
      <c r="H3" s="15"/>
    </row>
    <row r="6" spans="2:8" x14ac:dyDescent="0.35">
      <c r="B6" s="4" t="s">
        <v>0</v>
      </c>
      <c r="C6" s="4" t="s">
        <v>1</v>
      </c>
      <c r="D6" s="5" t="s">
        <v>2</v>
      </c>
      <c r="E6" s="4" t="s">
        <v>3</v>
      </c>
      <c r="F6" s="6" t="s">
        <v>4</v>
      </c>
      <c r="G6" s="4" t="s">
        <v>5</v>
      </c>
      <c r="H6" s="6" t="s">
        <v>6</v>
      </c>
    </row>
    <row r="7" spans="2:8" x14ac:dyDescent="0.35">
      <c r="B7" t="s">
        <v>7</v>
      </c>
      <c r="C7" t="s">
        <v>8</v>
      </c>
      <c r="D7" s="3" t="s">
        <v>9</v>
      </c>
      <c r="E7" s="1">
        <v>4</v>
      </c>
      <c r="F7" s="2">
        <v>265770.48</v>
      </c>
      <c r="G7" t="s">
        <v>37</v>
      </c>
      <c r="H7" s="2">
        <v>2657.7048</v>
      </c>
    </row>
    <row r="8" spans="2:8" x14ac:dyDescent="0.35">
      <c r="B8" t="s">
        <v>10</v>
      </c>
      <c r="C8" t="s">
        <v>11</v>
      </c>
      <c r="D8" s="3" t="s">
        <v>9</v>
      </c>
      <c r="E8" s="1">
        <v>4</v>
      </c>
      <c r="F8" s="2">
        <v>275185.272</v>
      </c>
      <c r="G8" t="s">
        <v>12</v>
      </c>
      <c r="H8" s="2">
        <v>2751.8527199999999</v>
      </c>
    </row>
    <row r="9" spans="2:8" x14ac:dyDescent="0.35">
      <c r="B9" t="s">
        <v>10</v>
      </c>
      <c r="C9" t="s">
        <v>13</v>
      </c>
      <c r="D9" s="3" t="s">
        <v>9</v>
      </c>
      <c r="E9" s="1">
        <v>3</v>
      </c>
      <c r="F9" s="2">
        <v>187974.198</v>
      </c>
      <c r="G9" t="s">
        <v>38</v>
      </c>
      <c r="H9" s="2">
        <v>1879.74198</v>
      </c>
    </row>
    <row r="10" spans="2:8" x14ac:dyDescent="0.35">
      <c r="B10" t="s">
        <v>14</v>
      </c>
      <c r="C10" t="s">
        <v>15</v>
      </c>
      <c r="D10" s="3" t="s">
        <v>9</v>
      </c>
      <c r="E10" s="1">
        <v>4</v>
      </c>
      <c r="F10" s="2">
        <v>353581.75199999998</v>
      </c>
      <c r="G10" t="s">
        <v>39</v>
      </c>
      <c r="H10" s="2">
        <v>3535.8175200000001</v>
      </c>
    </row>
    <row r="11" spans="2:8" x14ac:dyDescent="0.35">
      <c r="B11" t="s">
        <v>16</v>
      </c>
      <c r="C11" t="s">
        <v>17</v>
      </c>
      <c r="D11" s="3" t="s">
        <v>9</v>
      </c>
      <c r="E11" s="1">
        <v>7</v>
      </c>
      <c r="F11" s="2">
        <v>565279.30200000003</v>
      </c>
      <c r="G11" t="s">
        <v>18</v>
      </c>
      <c r="H11" s="2">
        <v>5652.7930200000001</v>
      </c>
    </row>
    <row r="12" spans="2:8" x14ac:dyDescent="0.35">
      <c r="B12" t="s">
        <v>19</v>
      </c>
      <c r="C12" t="s">
        <v>36</v>
      </c>
      <c r="D12" s="3" t="s">
        <v>9</v>
      </c>
      <c r="E12" s="1">
        <v>7</v>
      </c>
      <c r="F12" s="2">
        <v>584764.19400000002</v>
      </c>
      <c r="G12" t="s">
        <v>37</v>
      </c>
      <c r="H12" s="2">
        <v>5847.6419400000004</v>
      </c>
    </row>
    <row r="13" spans="2:8" x14ac:dyDescent="0.35">
      <c r="B13" t="s">
        <v>10</v>
      </c>
      <c r="C13" t="s">
        <v>20</v>
      </c>
      <c r="D13" s="3" t="s">
        <v>9</v>
      </c>
      <c r="E13" s="1">
        <v>1</v>
      </c>
      <c r="F13" s="2">
        <v>65527.794000000002</v>
      </c>
      <c r="G13" t="s">
        <v>12</v>
      </c>
      <c r="H13" s="2">
        <v>655.27794000000006</v>
      </c>
    </row>
    <row r="14" spans="2:8" x14ac:dyDescent="0.35">
      <c r="B14" t="s">
        <v>16</v>
      </c>
      <c r="C14" t="s">
        <v>21</v>
      </c>
      <c r="D14" s="3" t="s">
        <v>9</v>
      </c>
      <c r="E14" s="1">
        <v>5</v>
      </c>
      <c r="F14" s="2">
        <v>301346.49</v>
      </c>
      <c r="G14" t="s">
        <v>38</v>
      </c>
      <c r="H14" s="2">
        <v>3013.4648999999999</v>
      </c>
    </row>
    <row r="15" spans="2:8" x14ac:dyDescent="0.35">
      <c r="B15" t="s">
        <v>16</v>
      </c>
      <c r="C15" t="s">
        <v>22</v>
      </c>
      <c r="D15" s="3" t="s">
        <v>9</v>
      </c>
      <c r="E15" s="1">
        <v>8</v>
      </c>
      <c r="F15" s="2">
        <v>539132.11199999996</v>
      </c>
      <c r="G15" t="s">
        <v>39</v>
      </c>
      <c r="H15" s="2">
        <v>5391.3211199999996</v>
      </c>
    </row>
    <row r="16" spans="2:8" x14ac:dyDescent="0.35">
      <c r="B16" t="s">
        <v>14</v>
      </c>
      <c r="C16" t="s">
        <v>23</v>
      </c>
      <c r="D16" s="3" t="s">
        <v>9</v>
      </c>
      <c r="E16" s="1">
        <v>1</v>
      </c>
      <c r="F16" s="2">
        <v>62991.732000000004</v>
      </c>
      <c r="G16" t="s">
        <v>18</v>
      </c>
      <c r="H16" s="2">
        <v>629.91732000000002</v>
      </c>
    </row>
    <row r="17" spans="2:8" x14ac:dyDescent="0.35">
      <c r="B17" t="s">
        <v>7</v>
      </c>
      <c r="C17" t="s">
        <v>8</v>
      </c>
      <c r="D17" s="3" t="s">
        <v>24</v>
      </c>
      <c r="E17" s="1">
        <v>6</v>
      </c>
      <c r="F17" s="2">
        <v>405864.10800000001</v>
      </c>
      <c r="G17" t="s">
        <v>37</v>
      </c>
      <c r="H17" s="2">
        <v>4058.6410800000003</v>
      </c>
    </row>
    <row r="18" spans="2:8" x14ac:dyDescent="0.35">
      <c r="B18" t="s">
        <v>10</v>
      </c>
      <c r="C18" t="s">
        <v>11</v>
      </c>
      <c r="D18" s="3" t="s">
        <v>24</v>
      </c>
      <c r="E18" s="1">
        <v>8</v>
      </c>
      <c r="F18" s="2">
        <v>538234.31999999995</v>
      </c>
      <c r="G18" t="s">
        <v>12</v>
      </c>
      <c r="H18" s="2">
        <v>5382.3431999999993</v>
      </c>
    </row>
    <row r="19" spans="2:8" x14ac:dyDescent="0.35">
      <c r="B19" t="s">
        <v>10</v>
      </c>
      <c r="C19" t="s">
        <v>13</v>
      </c>
      <c r="D19" s="3" t="s">
        <v>24</v>
      </c>
      <c r="E19" s="1">
        <v>6</v>
      </c>
      <c r="F19" s="2">
        <v>507719.41200000001</v>
      </c>
      <c r="G19" t="s">
        <v>38</v>
      </c>
      <c r="H19" s="2">
        <v>5077.1941200000001</v>
      </c>
    </row>
    <row r="20" spans="2:8" x14ac:dyDescent="0.35">
      <c r="B20" t="s">
        <v>14</v>
      </c>
      <c r="C20" t="s">
        <v>15</v>
      </c>
      <c r="D20" s="3" t="s">
        <v>24</v>
      </c>
      <c r="E20" s="1">
        <v>2</v>
      </c>
      <c r="F20" s="2">
        <v>177109.51199999999</v>
      </c>
      <c r="G20" t="s">
        <v>39</v>
      </c>
      <c r="H20" s="2">
        <v>1771.09512</v>
      </c>
    </row>
    <row r="21" spans="2:8" x14ac:dyDescent="0.35">
      <c r="B21" t="s">
        <v>16</v>
      </c>
      <c r="C21" t="s">
        <v>17</v>
      </c>
      <c r="D21" s="3" t="s">
        <v>24</v>
      </c>
      <c r="E21" s="1">
        <v>5</v>
      </c>
      <c r="F21" s="2">
        <v>306471.71999999997</v>
      </c>
      <c r="G21" t="s">
        <v>18</v>
      </c>
      <c r="H21" s="2">
        <v>3064.7171999999996</v>
      </c>
    </row>
    <row r="22" spans="2:8" x14ac:dyDescent="0.35">
      <c r="B22" t="s">
        <v>19</v>
      </c>
      <c r="C22" t="s">
        <v>36</v>
      </c>
      <c r="D22" s="3" t="s">
        <v>24</v>
      </c>
      <c r="E22" s="1">
        <v>9</v>
      </c>
      <c r="F22" s="2">
        <v>570884.49</v>
      </c>
      <c r="G22" t="s">
        <v>37</v>
      </c>
      <c r="H22" s="2">
        <v>5708.8449000000001</v>
      </c>
    </row>
    <row r="23" spans="2:8" x14ac:dyDescent="0.35">
      <c r="B23" t="s">
        <v>10</v>
      </c>
      <c r="C23" t="s">
        <v>20</v>
      </c>
      <c r="D23" s="3" t="s">
        <v>24</v>
      </c>
      <c r="E23" s="1">
        <v>1</v>
      </c>
      <c r="F23" s="2">
        <v>77135.964000000007</v>
      </c>
      <c r="G23" t="s">
        <v>12</v>
      </c>
      <c r="H23" s="2">
        <v>771.35964000000013</v>
      </c>
    </row>
    <row r="24" spans="2:8" x14ac:dyDescent="0.35">
      <c r="B24" t="s">
        <v>16</v>
      </c>
      <c r="C24" t="s">
        <v>21</v>
      </c>
      <c r="D24" s="3" t="s">
        <v>24</v>
      </c>
      <c r="E24" s="1">
        <v>7</v>
      </c>
      <c r="F24" s="2">
        <v>548543.89800000004</v>
      </c>
      <c r="G24" t="s">
        <v>38</v>
      </c>
      <c r="H24" s="2">
        <v>5485.4389800000008</v>
      </c>
    </row>
    <row r="25" spans="2:8" x14ac:dyDescent="0.35">
      <c r="B25" t="s">
        <v>16</v>
      </c>
      <c r="C25" t="s">
        <v>22</v>
      </c>
      <c r="D25" s="3" t="s">
        <v>24</v>
      </c>
      <c r="E25" s="1">
        <v>6</v>
      </c>
      <c r="F25" s="2">
        <v>362030.61600000004</v>
      </c>
      <c r="G25" t="s">
        <v>39</v>
      </c>
      <c r="H25" s="2">
        <v>3620.3061600000005</v>
      </c>
    </row>
    <row r="26" spans="2:8" x14ac:dyDescent="0.35">
      <c r="B26" t="s">
        <v>14</v>
      </c>
      <c r="C26" t="s">
        <v>23</v>
      </c>
      <c r="D26" s="3" t="s">
        <v>24</v>
      </c>
      <c r="E26" s="1">
        <v>6</v>
      </c>
      <c r="F26" s="2">
        <v>446577.37200000003</v>
      </c>
      <c r="G26" t="s">
        <v>18</v>
      </c>
      <c r="H26" s="2">
        <v>4465.7737200000001</v>
      </c>
    </row>
    <row r="27" spans="2:8" x14ac:dyDescent="0.35">
      <c r="B27" t="s">
        <v>7</v>
      </c>
      <c r="C27" t="s">
        <v>8</v>
      </c>
      <c r="D27" s="3" t="s">
        <v>25</v>
      </c>
      <c r="E27" s="1">
        <v>2</v>
      </c>
      <c r="F27" s="2">
        <v>177388.068</v>
      </c>
      <c r="G27" t="s">
        <v>37</v>
      </c>
      <c r="H27" s="2">
        <v>1773.88068</v>
      </c>
    </row>
    <row r="28" spans="2:8" x14ac:dyDescent="0.35">
      <c r="B28" t="s">
        <v>10</v>
      </c>
      <c r="C28" t="s">
        <v>11</v>
      </c>
      <c r="D28" s="3" t="s">
        <v>25</v>
      </c>
      <c r="E28" s="1">
        <v>10</v>
      </c>
      <c r="F28" s="2">
        <v>863854.26</v>
      </c>
      <c r="G28" t="s">
        <v>12</v>
      </c>
      <c r="H28" s="2">
        <v>8638.5426000000007</v>
      </c>
    </row>
    <row r="29" spans="2:8" x14ac:dyDescent="0.35">
      <c r="B29" t="s">
        <v>10</v>
      </c>
      <c r="C29" t="s">
        <v>13</v>
      </c>
      <c r="D29" s="3" t="s">
        <v>25</v>
      </c>
      <c r="E29" s="1">
        <v>5</v>
      </c>
      <c r="F29" s="2">
        <v>365028.6</v>
      </c>
      <c r="G29" t="s">
        <v>38</v>
      </c>
      <c r="H29" s="2">
        <v>3650.2860000000001</v>
      </c>
    </row>
    <row r="30" spans="2:8" x14ac:dyDescent="0.35">
      <c r="B30" t="s">
        <v>14</v>
      </c>
      <c r="C30" t="s">
        <v>15</v>
      </c>
      <c r="D30" s="3" t="s">
        <v>25</v>
      </c>
      <c r="E30" s="1">
        <v>9</v>
      </c>
      <c r="F30" s="2">
        <v>551928.65399999998</v>
      </c>
      <c r="G30" t="s">
        <v>39</v>
      </c>
      <c r="H30" s="2">
        <v>5519.2865400000001</v>
      </c>
    </row>
    <row r="31" spans="2:8" x14ac:dyDescent="0.35">
      <c r="B31" t="s">
        <v>16</v>
      </c>
      <c r="C31" t="s">
        <v>17</v>
      </c>
      <c r="D31" s="3" t="s">
        <v>25</v>
      </c>
      <c r="E31" s="1">
        <v>4</v>
      </c>
      <c r="F31" s="2">
        <v>257089.152</v>
      </c>
      <c r="G31" t="s">
        <v>18</v>
      </c>
      <c r="H31" s="2">
        <v>2570.8915200000001</v>
      </c>
    </row>
    <row r="32" spans="2:8" x14ac:dyDescent="0.35">
      <c r="B32" t="s">
        <v>19</v>
      </c>
      <c r="C32" t="s">
        <v>36</v>
      </c>
      <c r="D32" s="3" t="s">
        <v>25</v>
      </c>
      <c r="E32" s="1">
        <v>7</v>
      </c>
      <c r="F32" s="2">
        <v>457403.98200000002</v>
      </c>
      <c r="G32" t="s">
        <v>37</v>
      </c>
      <c r="H32" s="2">
        <v>4574.03982</v>
      </c>
    </row>
    <row r="33" spans="2:8" x14ac:dyDescent="0.35">
      <c r="B33" t="s">
        <v>10</v>
      </c>
      <c r="C33" t="s">
        <v>20</v>
      </c>
      <c r="D33" s="3" t="s">
        <v>25</v>
      </c>
      <c r="E33" s="1">
        <v>4</v>
      </c>
      <c r="F33" s="2">
        <v>330904.48800000001</v>
      </c>
      <c r="G33" t="s">
        <v>12</v>
      </c>
      <c r="H33" s="2">
        <v>3309.0448800000004</v>
      </c>
    </row>
    <row r="34" spans="2:8" x14ac:dyDescent="0.35">
      <c r="B34" t="s">
        <v>16</v>
      </c>
      <c r="C34" t="s">
        <v>21</v>
      </c>
      <c r="D34" s="3" t="s">
        <v>25</v>
      </c>
      <c r="E34" s="1">
        <v>10</v>
      </c>
      <c r="F34" s="2">
        <v>864816.18</v>
      </c>
      <c r="G34" t="s">
        <v>38</v>
      </c>
      <c r="H34" s="2">
        <v>8648.1617999999999</v>
      </c>
    </row>
    <row r="35" spans="2:8" x14ac:dyDescent="0.35">
      <c r="B35" t="s">
        <v>16</v>
      </c>
      <c r="C35" t="s">
        <v>22</v>
      </c>
      <c r="D35" s="3" t="s">
        <v>25</v>
      </c>
      <c r="E35" s="1">
        <v>10</v>
      </c>
      <c r="F35" s="2">
        <v>842461.56</v>
      </c>
      <c r="G35" t="s">
        <v>39</v>
      </c>
      <c r="H35" s="2">
        <v>8424.615600000001</v>
      </c>
    </row>
    <row r="36" spans="2:8" x14ac:dyDescent="0.35">
      <c r="B36" t="s">
        <v>14</v>
      </c>
      <c r="C36" t="s">
        <v>23</v>
      </c>
      <c r="D36" s="3" t="s">
        <v>25</v>
      </c>
      <c r="E36" s="1">
        <v>5</v>
      </c>
      <c r="F36" s="2">
        <v>448760.73</v>
      </c>
      <c r="G36" t="s">
        <v>18</v>
      </c>
      <c r="H36" s="2">
        <v>4487.6072999999997</v>
      </c>
    </row>
    <row r="37" spans="2:8" x14ac:dyDescent="0.35">
      <c r="B37" t="s">
        <v>7</v>
      </c>
      <c r="C37" t="s">
        <v>8</v>
      </c>
      <c r="D37" s="3" t="s">
        <v>26</v>
      </c>
      <c r="E37" s="1">
        <v>3</v>
      </c>
      <c r="F37" s="2">
        <v>201269.73599999998</v>
      </c>
      <c r="G37" t="s">
        <v>37</v>
      </c>
      <c r="H37" s="2">
        <v>2012.6973599999999</v>
      </c>
    </row>
    <row r="38" spans="2:8" x14ac:dyDescent="0.35">
      <c r="B38" t="s">
        <v>10</v>
      </c>
      <c r="C38" t="s">
        <v>11</v>
      </c>
      <c r="D38" s="3" t="s">
        <v>26</v>
      </c>
      <c r="E38" s="1">
        <v>1</v>
      </c>
      <c r="F38" s="2">
        <v>87067.788</v>
      </c>
      <c r="G38" t="s">
        <v>12</v>
      </c>
      <c r="H38" s="2">
        <v>870.67788000000007</v>
      </c>
    </row>
    <row r="39" spans="2:8" x14ac:dyDescent="0.35">
      <c r="B39" t="s">
        <v>10</v>
      </c>
      <c r="C39" t="s">
        <v>13</v>
      </c>
      <c r="D39" s="3" t="s">
        <v>26</v>
      </c>
      <c r="E39" s="1">
        <v>4</v>
      </c>
      <c r="F39" s="2">
        <v>342166.96799999999</v>
      </c>
      <c r="G39" t="s">
        <v>38</v>
      </c>
      <c r="H39" s="2">
        <v>3421.66968</v>
      </c>
    </row>
    <row r="40" spans="2:8" x14ac:dyDescent="0.35">
      <c r="B40" t="s">
        <v>14</v>
      </c>
      <c r="C40" t="s">
        <v>15</v>
      </c>
      <c r="D40" s="3" t="s">
        <v>26</v>
      </c>
      <c r="E40" s="1">
        <v>9</v>
      </c>
      <c r="F40" s="2">
        <v>602745.08400000003</v>
      </c>
      <c r="G40" t="s">
        <v>39</v>
      </c>
      <c r="H40" s="2">
        <v>6027.4508400000004</v>
      </c>
    </row>
    <row r="41" spans="2:8" x14ac:dyDescent="0.35">
      <c r="B41" t="s">
        <v>16</v>
      </c>
      <c r="C41" t="s">
        <v>17</v>
      </c>
      <c r="D41" s="3" t="s">
        <v>26</v>
      </c>
      <c r="E41" s="1">
        <v>8</v>
      </c>
      <c r="F41" s="2">
        <v>495044.11200000002</v>
      </c>
      <c r="G41" t="s">
        <v>18</v>
      </c>
      <c r="H41" s="2">
        <v>4950.4411200000004</v>
      </c>
    </row>
    <row r="42" spans="2:8" x14ac:dyDescent="0.35">
      <c r="B42" t="s">
        <v>19</v>
      </c>
      <c r="C42" t="s">
        <v>36</v>
      </c>
      <c r="D42" s="3" t="s">
        <v>26</v>
      </c>
      <c r="E42" s="1">
        <v>3</v>
      </c>
      <c r="F42" s="2">
        <v>250459.91999999998</v>
      </c>
      <c r="G42" t="s">
        <v>37</v>
      </c>
      <c r="H42" s="2">
        <v>2504.5992000000001</v>
      </c>
    </row>
    <row r="43" spans="2:8" x14ac:dyDescent="0.35">
      <c r="B43" t="s">
        <v>10</v>
      </c>
      <c r="C43" t="s">
        <v>20</v>
      </c>
      <c r="D43" s="3" t="s">
        <v>26</v>
      </c>
      <c r="E43" s="1">
        <v>8</v>
      </c>
      <c r="F43" s="2">
        <v>683580.43200000003</v>
      </c>
      <c r="G43" t="s">
        <v>12</v>
      </c>
      <c r="H43" s="2">
        <v>6835.8043200000002</v>
      </c>
    </row>
    <row r="44" spans="2:8" x14ac:dyDescent="0.35">
      <c r="B44" t="s">
        <v>16</v>
      </c>
      <c r="C44" t="s">
        <v>21</v>
      </c>
      <c r="D44" s="3" t="s">
        <v>26</v>
      </c>
      <c r="E44" s="1">
        <v>5</v>
      </c>
      <c r="F44" s="2">
        <v>355905.38999999996</v>
      </c>
      <c r="G44" t="s">
        <v>38</v>
      </c>
      <c r="H44" s="2">
        <v>3559.0538999999994</v>
      </c>
    </row>
    <row r="45" spans="2:8" x14ac:dyDescent="0.35">
      <c r="B45" t="s">
        <v>16</v>
      </c>
      <c r="C45" t="s">
        <v>22</v>
      </c>
      <c r="D45" s="3" t="s">
        <v>26</v>
      </c>
      <c r="E45" s="1">
        <v>9</v>
      </c>
      <c r="F45" s="2">
        <v>810853.47</v>
      </c>
      <c r="G45" t="s">
        <v>39</v>
      </c>
      <c r="H45" s="2">
        <v>8108.5347000000002</v>
      </c>
    </row>
    <row r="46" spans="2:8" x14ac:dyDescent="0.35">
      <c r="B46" t="s">
        <v>14</v>
      </c>
      <c r="C46" t="s">
        <v>23</v>
      </c>
      <c r="D46" s="3" t="s">
        <v>26</v>
      </c>
      <c r="E46" s="1">
        <v>8</v>
      </c>
      <c r="F46" s="2">
        <v>627740.97600000002</v>
      </c>
      <c r="G46" t="s">
        <v>18</v>
      </c>
      <c r="H46" s="2">
        <v>6277.4097600000005</v>
      </c>
    </row>
    <row r="47" spans="2:8" x14ac:dyDescent="0.35">
      <c r="B47" t="s">
        <v>7</v>
      </c>
      <c r="C47" t="s">
        <v>8</v>
      </c>
      <c r="D47" s="3" t="s">
        <v>27</v>
      </c>
      <c r="E47" s="1">
        <v>1</v>
      </c>
      <c r="F47" s="2">
        <v>65990.717999999993</v>
      </c>
      <c r="G47" t="s">
        <v>37</v>
      </c>
      <c r="H47" s="2">
        <v>659.90717999999993</v>
      </c>
    </row>
    <row r="48" spans="2:8" x14ac:dyDescent="0.35">
      <c r="B48" t="s">
        <v>10</v>
      </c>
      <c r="C48" t="s">
        <v>11</v>
      </c>
      <c r="D48" s="3" t="s">
        <v>27</v>
      </c>
      <c r="E48" s="1">
        <v>6</v>
      </c>
      <c r="F48" s="2">
        <v>438509.26799999998</v>
      </c>
      <c r="G48" t="s">
        <v>12</v>
      </c>
      <c r="H48" s="2">
        <v>4385.0926799999997</v>
      </c>
    </row>
    <row r="49" spans="2:8" x14ac:dyDescent="0.35">
      <c r="B49" t="s">
        <v>10</v>
      </c>
      <c r="C49" t="s">
        <v>13</v>
      </c>
      <c r="D49" s="3" t="s">
        <v>27</v>
      </c>
      <c r="E49" s="1">
        <v>7</v>
      </c>
      <c r="F49" s="2">
        <v>464284.71600000001</v>
      </c>
      <c r="G49" t="s">
        <v>38</v>
      </c>
      <c r="H49" s="2">
        <v>4642.8471600000003</v>
      </c>
    </row>
    <row r="50" spans="2:8" x14ac:dyDescent="0.35">
      <c r="B50" t="s">
        <v>14</v>
      </c>
      <c r="C50" t="s">
        <v>15</v>
      </c>
      <c r="D50" s="3" t="s">
        <v>27</v>
      </c>
      <c r="E50" s="1">
        <v>2</v>
      </c>
      <c r="F50" s="2">
        <v>163847.04000000001</v>
      </c>
      <c r="G50" t="s">
        <v>39</v>
      </c>
      <c r="H50" s="2">
        <v>1638.4704000000002</v>
      </c>
    </row>
    <row r="51" spans="2:8" x14ac:dyDescent="0.35">
      <c r="B51" t="s">
        <v>16</v>
      </c>
      <c r="C51" t="s">
        <v>17</v>
      </c>
      <c r="D51" s="3" t="s">
        <v>27</v>
      </c>
      <c r="E51" s="1">
        <v>8</v>
      </c>
      <c r="F51" s="2">
        <v>499821.64799999999</v>
      </c>
      <c r="G51" t="s">
        <v>18</v>
      </c>
      <c r="H51" s="2">
        <v>4998.21648</v>
      </c>
    </row>
    <row r="52" spans="2:8" x14ac:dyDescent="0.35">
      <c r="B52" t="s">
        <v>19</v>
      </c>
      <c r="C52" t="s">
        <v>36</v>
      </c>
      <c r="D52" s="3" t="s">
        <v>27</v>
      </c>
      <c r="E52" s="1">
        <v>3</v>
      </c>
      <c r="F52" s="2">
        <v>254265.516</v>
      </c>
      <c r="G52" t="s">
        <v>37</v>
      </c>
      <c r="H52" s="2">
        <v>2542.6551600000003</v>
      </c>
    </row>
    <row r="53" spans="2:8" x14ac:dyDescent="0.35">
      <c r="B53" t="s">
        <v>10</v>
      </c>
      <c r="C53" t="s">
        <v>20</v>
      </c>
      <c r="D53" s="3" t="s">
        <v>27</v>
      </c>
      <c r="E53" s="1">
        <v>5</v>
      </c>
      <c r="F53" s="2">
        <v>347678.97</v>
      </c>
      <c r="G53" t="s">
        <v>12</v>
      </c>
      <c r="H53" s="2">
        <v>3476.7896999999998</v>
      </c>
    </row>
    <row r="54" spans="2:8" x14ac:dyDescent="0.35">
      <c r="B54" t="s">
        <v>16</v>
      </c>
      <c r="C54" t="s">
        <v>21</v>
      </c>
      <c r="D54" s="3" t="s">
        <v>27</v>
      </c>
      <c r="E54" s="1">
        <v>3</v>
      </c>
      <c r="F54" s="2">
        <v>219585.29399999999</v>
      </c>
      <c r="G54" t="s">
        <v>38</v>
      </c>
      <c r="H54" s="2">
        <v>2195.8529400000002</v>
      </c>
    </row>
    <row r="55" spans="2:8" x14ac:dyDescent="0.35">
      <c r="B55" t="s">
        <v>16</v>
      </c>
      <c r="C55" t="s">
        <v>22</v>
      </c>
      <c r="D55" s="3" t="s">
        <v>27</v>
      </c>
      <c r="E55" s="1">
        <v>10</v>
      </c>
      <c r="F55" s="2">
        <v>686079.41999999993</v>
      </c>
      <c r="G55" t="s">
        <v>39</v>
      </c>
      <c r="H55" s="2">
        <v>6860.7941999999994</v>
      </c>
    </row>
    <row r="56" spans="2:8" x14ac:dyDescent="0.35">
      <c r="B56" t="s">
        <v>14</v>
      </c>
      <c r="C56" t="s">
        <v>23</v>
      </c>
      <c r="D56" s="3" t="s">
        <v>27</v>
      </c>
      <c r="E56" s="1">
        <v>4</v>
      </c>
      <c r="F56" s="2">
        <v>262083.12</v>
      </c>
      <c r="G56" t="s">
        <v>18</v>
      </c>
      <c r="H56" s="2">
        <v>2620.8312000000001</v>
      </c>
    </row>
    <row r="57" spans="2:8" x14ac:dyDescent="0.35">
      <c r="B57" t="s">
        <v>7</v>
      </c>
      <c r="C57" t="s">
        <v>8</v>
      </c>
      <c r="D57" s="3" t="s">
        <v>28</v>
      </c>
      <c r="E57" s="1">
        <v>3</v>
      </c>
      <c r="F57" s="2">
        <v>210597.35399999999</v>
      </c>
      <c r="G57" t="s">
        <v>37</v>
      </c>
      <c r="H57" s="2">
        <v>2105.97354</v>
      </c>
    </row>
    <row r="58" spans="2:8" x14ac:dyDescent="0.35">
      <c r="B58" t="s">
        <v>10</v>
      </c>
      <c r="C58" t="s">
        <v>11</v>
      </c>
      <c r="D58" s="3" t="s">
        <v>28</v>
      </c>
      <c r="E58" s="1">
        <v>3</v>
      </c>
      <c r="F58" s="2">
        <v>232369.81200000003</v>
      </c>
      <c r="G58" t="s">
        <v>12</v>
      </c>
      <c r="H58" s="2">
        <v>2323.6981200000005</v>
      </c>
    </row>
    <row r="59" spans="2:8" x14ac:dyDescent="0.35">
      <c r="B59" t="s">
        <v>10</v>
      </c>
      <c r="C59" t="s">
        <v>13</v>
      </c>
      <c r="D59" s="3" t="s">
        <v>28</v>
      </c>
      <c r="E59" s="1">
        <v>10</v>
      </c>
      <c r="F59" s="2">
        <v>793804.44000000006</v>
      </c>
      <c r="G59" t="s">
        <v>38</v>
      </c>
      <c r="H59" s="2">
        <v>7938.0444000000007</v>
      </c>
    </row>
    <row r="60" spans="2:8" x14ac:dyDescent="0.35">
      <c r="B60" t="s">
        <v>14</v>
      </c>
      <c r="C60" t="s">
        <v>15</v>
      </c>
      <c r="D60" s="3" t="s">
        <v>28</v>
      </c>
      <c r="E60" s="1">
        <v>9</v>
      </c>
      <c r="F60" s="2">
        <v>667034.40599999996</v>
      </c>
      <c r="G60" t="s">
        <v>39</v>
      </c>
      <c r="H60" s="2">
        <v>6670.3440599999994</v>
      </c>
    </row>
    <row r="61" spans="2:8" x14ac:dyDescent="0.35">
      <c r="B61" t="s">
        <v>16</v>
      </c>
      <c r="C61" t="s">
        <v>17</v>
      </c>
      <c r="D61" s="3" t="s">
        <v>28</v>
      </c>
      <c r="E61" s="1">
        <v>5</v>
      </c>
      <c r="F61" s="2">
        <v>340940.52</v>
      </c>
      <c r="G61" t="s">
        <v>18</v>
      </c>
      <c r="H61" s="2">
        <v>3409.4052000000001</v>
      </c>
    </row>
    <row r="62" spans="2:8" x14ac:dyDescent="0.35">
      <c r="B62" t="s">
        <v>19</v>
      </c>
      <c r="C62" t="s">
        <v>36</v>
      </c>
      <c r="D62" s="3" t="s">
        <v>28</v>
      </c>
      <c r="E62" s="1">
        <v>9</v>
      </c>
      <c r="F62" s="2">
        <v>698227.66799999995</v>
      </c>
      <c r="G62" t="s">
        <v>37</v>
      </c>
      <c r="H62" s="2">
        <v>6982.2766799999999</v>
      </c>
    </row>
    <row r="63" spans="2:8" x14ac:dyDescent="0.35">
      <c r="B63" t="s">
        <v>10</v>
      </c>
      <c r="C63" t="s">
        <v>20</v>
      </c>
      <c r="D63" s="3" t="s">
        <v>28</v>
      </c>
      <c r="E63" s="1">
        <v>3</v>
      </c>
      <c r="F63" s="2">
        <v>199847.89799999999</v>
      </c>
      <c r="G63" t="s">
        <v>12</v>
      </c>
      <c r="H63" s="2">
        <v>1998.4789799999999</v>
      </c>
    </row>
    <row r="64" spans="2:8" x14ac:dyDescent="0.35">
      <c r="B64" t="s">
        <v>16</v>
      </c>
      <c r="C64" t="s">
        <v>21</v>
      </c>
      <c r="D64" s="3" t="s">
        <v>28</v>
      </c>
      <c r="E64" s="1">
        <v>3</v>
      </c>
      <c r="F64" s="2">
        <v>228086.26199999999</v>
      </c>
      <c r="G64" t="s">
        <v>38</v>
      </c>
      <c r="H64" s="2">
        <v>2280.8626199999999</v>
      </c>
    </row>
    <row r="65" spans="2:8" x14ac:dyDescent="0.35">
      <c r="B65" t="s">
        <v>16</v>
      </c>
      <c r="C65" t="s">
        <v>22</v>
      </c>
      <c r="D65" s="3" t="s">
        <v>28</v>
      </c>
      <c r="E65" s="1">
        <v>8</v>
      </c>
      <c r="F65" s="2">
        <v>602514.62399999995</v>
      </c>
      <c r="G65" t="s">
        <v>39</v>
      </c>
      <c r="H65" s="2">
        <v>6025.14624</v>
      </c>
    </row>
    <row r="66" spans="2:8" x14ac:dyDescent="0.35">
      <c r="B66" t="s">
        <v>14</v>
      </c>
      <c r="C66" t="s">
        <v>23</v>
      </c>
      <c r="D66" s="3" t="s">
        <v>28</v>
      </c>
      <c r="E66" s="1">
        <v>2</v>
      </c>
      <c r="F66" s="2">
        <v>149640.68400000001</v>
      </c>
      <c r="G66" t="s">
        <v>18</v>
      </c>
      <c r="H66" s="2">
        <v>1496.4068400000001</v>
      </c>
    </row>
    <row r="67" spans="2:8" x14ac:dyDescent="0.35">
      <c r="B67" t="s">
        <v>7</v>
      </c>
      <c r="C67" t="s">
        <v>8</v>
      </c>
      <c r="D67" s="3" t="s">
        <v>29</v>
      </c>
      <c r="E67" s="1">
        <v>5</v>
      </c>
      <c r="F67" s="2">
        <v>369437.39999999997</v>
      </c>
      <c r="G67" t="s">
        <v>37</v>
      </c>
      <c r="H67" s="2">
        <v>3694.3739999999998</v>
      </c>
    </row>
    <row r="68" spans="2:8" x14ac:dyDescent="0.35">
      <c r="B68" t="s">
        <v>10</v>
      </c>
      <c r="C68" t="s">
        <v>11</v>
      </c>
      <c r="D68" s="3" t="s">
        <v>29</v>
      </c>
      <c r="E68" s="1">
        <v>4</v>
      </c>
      <c r="F68" s="2">
        <v>301730.25599999999</v>
      </c>
      <c r="G68" t="s">
        <v>12</v>
      </c>
      <c r="H68" s="2">
        <v>3017.3025600000001</v>
      </c>
    </row>
    <row r="69" spans="2:8" x14ac:dyDescent="0.35">
      <c r="B69" t="s">
        <v>10</v>
      </c>
      <c r="C69" t="s">
        <v>13</v>
      </c>
      <c r="D69" s="3" t="s">
        <v>29</v>
      </c>
      <c r="E69" s="1">
        <v>8</v>
      </c>
      <c r="F69" s="2">
        <v>675404.11199999996</v>
      </c>
      <c r="G69" t="s">
        <v>38</v>
      </c>
      <c r="H69" s="2">
        <v>6754.0411199999999</v>
      </c>
    </row>
    <row r="70" spans="2:8" x14ac:dyDescent="0.35">
      <c r="B70" t="s">
        <v>14</v>
      </c>
      <c r="C70" t="s">
        <v>15</v>
      </c>
      <c r="D70" s="3" t="s">
        <v>29</v>
      </c>
      <c r="E70" s="1">
        <v>5</v>
      </c>
      <c r="F70" s="2">
        <v>390719.88</v>
      </c>
      <c r="G70" t="s">
        <v>39</v>
      </c>
      <c r="H70" s="2">
        <v>3907.1988000000001</v>
      </c>
    </row>
    <row r="71" spans="2:8" x14ac:dyDescent="0.35">
      <c r="B71" t="s">
        <v>16</v>
      </c>
      <c r="C71" t="s">
        <v>17</v>
      </c>
      <c r="D71" s="3" t="s">
        <v>29</v>
      </c>
      <c r="E71" s="1">
        <v>10</v>
      </c>
      <c r="F71" s="2">
        <v>683514.29999999993</v>
      </c>
      <c r="G71" t="s">
        <v>18</v>
      </c>
      <c r="H71" s="2">
        <v>6835.1429999999991</v>
      </c>
    </row>
    <row r="72" spans="2:8" x14ac:dyDescent="0.35">
      <c r="B72" t="s">
        <v>19</v>
      </c>
      <c r="C72" t="s">
        <v>36</v>
      </c>
      <c r="D72" s="3" t="s">
        <v>29</v>
      </c>
      <c r="E72" s="1">
        <v>7</v>
      </c>
      <c r="F72" s="2">
        <v>580604.89199999999</v>
      </c>
      <c r="G72" t="s">
        <v>37</v>
      </c>
      <c r="H72" s="2">
        <v>5806.0489200000002</v>
      </c>
    </row>
    <row r="73" spans="2:8" x14ac:dyDescent="0.35">
      <c r="B73" t="s">
        <v>10</v>
      </c>
      <c r="C73" t="s">
        <v>20</v>
      </c>
      <c r="D73" s="3" t="s">
        <v>29</v>
      </c>
      <c r="E73" s="1">
        <v>6</v>
      </c>
      <c r="F73" s="2">
        <v>467944.02</v>
      </c>
      <c r="G73" t="s">
        <v>12</v>
      </c>
      <c r="H73" s="2">
        <v>4679.4402</v>
      </c>
    </row>
    <row r="74" spans="2:8" x14ac:dyDescent="0.35">
      <c r="B74" t="s">
        <v>16</v>
      </c>
      <c r="C74" t="s">
        <v>21</v>
      </c>
      <c r="D74" s="3" t="s">
        <v>29</v>
      </c>
      <c r="E74" s="1">
        <v>4</v>
      </c>
      <c r="F74" s="2">
        <v>349192.99200000003</v>
      </c>
      <c r="G74" t="s">
        <v>38</v>
      </c>
      <c r="H74" s="2">
        <v>3491.9299200000005</v>
      </c>
    </row>
    <row r="75" spans="2:8" x14ac:dyDescent="0.35">
      <c r="B75" t="s">
        <v>16</v>
      </c>
      <c r="C75" t="s">
        <v>22</v>
      </c>
      <c r="D75" s="3" t="s">
        <v>29</v>
      </c>
      <c r="E75" s="1">
        <v>9</v>
      </c>
      <c r="F75" s="2">
        <v>720934.99200000009</v>
      </c>
      <c r="G75" t="s">
        <v>39</v>
      </c>
      <c r="H75" s="2">
        <v>7209.3499200000006</v>
      </c>
    </row>
    <row r="76" spans="2:8" x14ac:dyDescent="0.35">
      <c r="B76" t="s">
        <v>14</v>
      </c>
      <c r="C76" t="s">
        <v>23</v>
      </c>
      <c r="D76" s="3" t="s">
        <v>29</v>
      </c>
      <c r="E76" s="1">
        <v>5</v>
      </c>
      <c r="F76" s="2">
        <v>381240.95999999996</v>
      </c>
      <c r="G76" t="s">
        <v>18</v>
      </c>
      <c r="H76" s="2">
        <v>3812.4095999999995</v>
      </c>
    </row>
    <row r="77" spans="2:8" x14ac:dyDescent="0.35">
      <c r="B77" t="s">
        <v>7</v>
      </c>
      <c r="C77" t="s">
        <v>8</v>
      </c>
      <c r="D77" s="3" t="s">
        <v>30</v>
      </c>
      <c r="E77" s="1">
        <v>4</v>
      </c>
      <c r="F77" s="2">
        <v>290163.16800000001</v>
      </c>
      <c r="G77" t="s">
        <v>37</v>
      </c>
      <c r="H77" s="2">
        <v>2901.63168</v>
      </c>
    </row>
    <row r="78" spans="2:8" x14ac:dyDescent="0.35">
      <c r="B78" t="s">
        <v>10</v>
      </c>
      <c r="C78" t="s">
        <v>11</v>
      </c>
      <c r="D78" s="3" t="s">
        <v>30</v>
      </c>
      <c r="E78" s="1">
        <v>8</v>
      </c>
      <c r="F78" s="2">
        <v>641768.97600000002</v>
      </c>
      <c r="G78" t="s">
        <v>12</v>
      </c>
      <c r="H78" s="2">
        <v>6417.6897600000002</v>
      </c>
    </row>
    <row r="79" spans="2:8" x14ac:dyDescent="0.35">
      <c r="B79" t="s">
        <v>10</v>
      </c>
      <c r="C79" t="s">
        <v>13</v>
      </c>
      <c r="D79" s="3" t="s">
        <v>30</v>
      </c>
      <c r="E79" s="1">
        <v>8</v>
      </c>
      <c r="F79" s="2">
        <v>641079.6</v>
      </c>
      <c r="G79" t="s">
        <v>38</v>
      </c>
      <c r="H79" s="2">
        <v>6410.7960000000003</v>
      </c>
    </row>
    <row r="80" spans="2:8" x14ac:dyDescent="0.35">
      <c r="B80" t="s">
        <v>14</v>
      </c>
      <c r="C80" t="s">
        <v>15</v>
      </c>
      <c r="D80" s="3" t="s">
        <v>30</v>
      </c>
      <c r="E80" s="1">
        <v>9</v>
      </c>
      <c r="F80" s="2">
        <v>710952.06599999999</v>
      </c>
      <c r="G80" t="s">
        <v>39</v>
      </c>
      <c r="H80" s="2">
        <v>7109.5206600000001</v>
      </c>
    </row>
    <row r="81" spans="2:8" x14ac:dyDescent="0.35">
      <c r="B81" t="s">
        <v>16</v>
      </c>
      <c r="C81" t="s">
        <v>17</v>
      </c>
      <c r="D81" s="3" t="s">
        <v>30</v>
      </c>
      <c r="E81" s="1">
        <v>1</v>
      </c>
      <c r="F81" s="2">
        <v>86193.042000000001</v>
      </c>
      <c r="G81" t="s">
        <v>18</v>
      </c>
      <c r="H81" s="2">
        <v>861.93042000000003</v>
      </c>
    </row>
    <row r="82" spans="2:8" x14ac:dyDescent="0.35">
      <c r="B82" t="s">
        <v>19</v>
      </c>
      <c r="C82" t="s">
        <v>36</v>
      </c>
      <c r="D82" s="3" t="s">
        <v>30</v>
      </c>
      <c r="E82" s="1">
        <v>1</v>
      </c>
      <c r="F82" s="2">
        <v>75129.960000000006</v>
      </c>
      <c r="G82" t="s">
        <v>37</v>
      </c>
      <c r="H82" s="2">
        <v>751.29960000000005</v>
      </c>
    </row>
    <row r="83" spans="2:8" x14ac:dyDescent="0.35">
      <c r="B83" t="s">
        <v>10</v>
      </c>
      <c r="C83" t="s">
        <v>20</v>
      </c>
      <c r="D83" s="3" t="s">
        <v>30</v>
      </c>
      <c r="E83" s="1">
        <v>2</v>
      </c>
      <c r="F83" s="2">
        <v>156957.288</v>
      </c>
      <c r="G83" t="s">
        <v>12</v>
      </c>
      <c r="H83" s="2">
        <v>1569.5728799999999</v>
      </c>
    </row>
    <row r="84" spans="2:8" x14ac:dyDescent="0.35">
      <c r="B84" t="s">
        <v>16</v>
      </c>
      <c r="C84" t="s">
        <v>21</v>
      </c>
      <c r="D84" s="3" t="s">
        <v>30</v>
      </c>
      <c r="E84" s="1">
        <v>9</v>
      </c>
      <c r="F84" s="2">
        <v>648376.16399999999</v>
      </c>
      <c r="G84" t="s">
        <v>38</v>
      </c>
      <c r="H84" s="2">
        <v>6483.7616399999997</v>
      </c>
    </row>
    <row r="85" spans="2:8" x14ac:dyDescent="0.35">
      <c r="B85" t="s">
        <v>16</v>
      </c>
      <c r="C85" t="s">
        <v>22</v>
      </c>
      <c r="D85" s="3" t="s">
        <v>30</v>
      </c>
      <c r="E85" s="1">
        <v>8</v>
      </c>
      <c r="F85" s="2">
        <v>646562.54399999999</v>
      </c>
      <c r="G85" t="s">
        <v>39</v>
      </c>
      <c r="H85" s="2">
        <v>6465.6254399999998</v>
      </c>
    </row>
    <row r="86" spans="2:8" x14ac:dyDescent="0.35">
      <c r="B86" t="s">
        <v>14</v>
      </c>
      <c r="C86" t="s">
        <v>23</v>
      </c>
      <c r="D86" s="3" t="s">
        <v>30</v>
      </c>
      <c r="E86" s="1">
        <v>9</v>
      </c>
      <c r="F86" s="2">
        <v>546490.79999999993</v>
      </c>
      <c r="G86" t="s">
        <v>18</v>
      </c>
      <c r="H86" s="2">
        <v>5464.9079999999994</v>
      </c>
    </row>
    <row r="87" spans="2:8" x14ac:dyDescent="0.35">
      <c r="B87" t="s">
        <v>7</v>
      </c>
      <c r="C87" t="s">
        <v>8</v>
      </c>
      <c r="D87" s="3" t="s">
        <v>31</v>
      </c>
      <c r="E87" s="1">
        <v>5</v>
      </c>
      <c r="F87" s="2">
        <v>318390.51</v>
      </c>
      <c r="G87" t="s">
        <v>37</v>
      </c>
      <c r="H87" s="2">
        <v>3183.9050999999999</v>
      </c>
    </row>
    <row r="88" spans="2:8" x14ac:dyDescent="0.35">
      <c r="B88" t="s">
        <v>10</v>
      </c>
      <c r="C88" t="s">
        <v>11</v>
      </c>
      <c r="D88" s="3" t="s">
        <v>31</v>
      </c>
      <c r="E88" s="1">
        <v>2</v>
      </c>
      <c r="F88" s="2">
        <v>138592.63200000001</v>
      </c>
      <c r="G88" t="s">
        <v>12</v>
      </c>
      <c r="H88" s="2">
        <v>1385.9263200000003</v>
      </c>
    </row>
    <row r="89" spans="2:8" x14ac:dyDescent="0.35">
      <c r="B89" t="s">
        <v>10</v>
      </c>
      <c r="C89" t="s">
        <v>13</v>
      </c>
      <c r="D89" s="3" t="s">
        <v>31</v>
      </c>
      <c r="E89" s="1">
        <v>3</v>
      </c>
      <c r="F89" s="2">
        <v>220469.05800000002</v>
      </c>
      <c r="G89" t="s">
        <v>38</v>
      </c>
      <c r="H89" s="2">
        <v>2204.6905800000004</v>
      </c>
    </row>
    <row r="90" spans="2:8" x14ac:dyDescent="0.35">
      <c r="B90" t="s">
        <v>14</v>
      </c>
      <c r="C90" t="s">
        <v>15</v>
      </c>
      <c r="D90" s="3" t="s">
        <v>31</v>
      </c>
      <c r="E90" s="1">
        <v>7</v>
      </c>
      <c r="F90" s="2">
        <v>439714.674</v>
      </c>
      <c r="G90" t="s">
        <v>39</v>
      </c>
      <c r="H90" s="2">
        <v>4397.1467400000001</v>
      </c>
    </row>
    <row r="91" spans="2:8" x14ac:dyDescent="0.35">
      <c r="B91" t="s">
        <v>16</v>
      </c>
      <c r="C91" t="s">
        <v>17</v>
      </c>
      <c r="D91" s="3" t="s">
        <v>31</v>
      </c>
      <c r="E91" s="1">
        <v>6</v>
      </c>
      <c r="F91" s="2">
        <v>455950.07999999996</v>
      </c>
      <c r="G91" t="s">
        <v>18</v>
      </c>
      <c r="H91" s="2">
        <v>4559.5007999999998</v>
      </c>
    </row>
    <row r="92" spans="2:8" x14ac:dyDescent="0.35">
      <c r="B92" t="s">
        <v>19</v>
      </c>
      <c r="C92" t="s">
        <v>36</v>
      </c>
      <c r="D92" s="3" t="s">
        <v>31</v>
      </c>
      <c r="E92" s="1">
        <v>10</v>
      </c>
      <c r="F92" s="2">
        <v>649756.92000000004</v>
      </c>
      <c r="G92" t="s">
        <v>37</v>
      </c>
      <c r="H92" s="2">
        <v>6497.5692000000008</v>
      </c>
    </row>
    <row r="93" spans="2:8" x14ac:dyDescent="0.35">
      <c r="B93" t="s">
        <v>10</v>
      </c>
      <c r="C93" t="s">
        <v>20</v>
      </c>
      <c r="D93" s="3" t="s">
        <v>31</v>
      </c>
      <c r="E93" s="1">
        <v>1</v>
      </c>
      <c r="F93" s="2">
        <v>65393.525999999998</v>
      </c>
      <c r="G93" t="s">
        <v>12</v>
      </c>
      <c r="H93" s="2">
        <v>653.93525999999997</v>
      </c>
    </row>
    <row r="94" spans="2:8" x14ac:dyDescent="0.35">
      <c r="B94" t="s">
        <v>16</v>
      </c>
      <c r="C94" t="s">
        <v>21</v>
      </c>
      <c r="D94" s="3" t="s">
        <v>31</v>
      </c>
      <c r="E94" s="1">
        <v>9</v>
      </c>
      <c r="F94" s="2">
        <v>578739.16799999995</v>
      </c>
      <c r="G94" t="s">
        <v>38</v>
      </c>
      <c r="H94" s="2">
        <v>5787.3916799999997</v>
      </c>
    </row>
    <row r="95" spans="2:8" x14ac:dyDescent="0.35">
      <c r="B95" t="s">
        <v>16</v>
      </c>
      <c r="C95" t="s">
        <v>22</v>
      </c>
      <c r="D95" s="3" t="s">
        <v>31</v>
      </c>
      <c r="E95" s="1">
        <v>2</v>
      </c>
      <c r="F95" s="2">
        <v>144999.42000000001</v>
      </c>
      <c r="G95" t="s">
        <v>39</v>
      </c>
      <c r="H95" s="2">
        <v>1449.9942000000001</v>
      </c>
    </row>
    <row r="96" spans="2:8" x14ac:dyDescent="0.35">
      <c r="B96" t="s">
        <v>14</v>
      </c>
      <c r="C96" t="s">
        <v>23</v>
      </c>
      <c r="D96" s="3" t="s">
        <v>31</v>
      </c>
      <c r="E96" s="1">
        <v>3</v>
      </c>
      <c r="F96" s="2">
        <v>180561.402</v>
      </c>
      <c r="G96" t="s">
        <v>18</v>
      </c>
      <c r="H96" s="2">
        <v>1805.61402</v>
      </c>
    </row>
    <row r="97" spans="2:8" x14ac:dyDescent="0.35">
      <c r="B97" t="s">
        <v>7</v>
      </c>
      <c r="C97" t="s">
        <v>8</v>
      </c>
      <c r="D97" s="3" t="s">
        <v>32</v>
      </c>
      <c r="E97" s="1">
        <v>8</v>
      </c>
      <c r="F97" s="2">
        <v>715043.23199999996</v>
      </c>
      <c r="G97" t="s">
        <v>37</v>
      </c>
      <c r="H97" s="2">
        <v>7150.4323199999999</v>
      </c>
    </row>
    <row r="98" spans="2:8" x14ac:dyDescent="0.35">
      <c r="B98" t="s">
        <v>10</v>
      </c>
      <c r="C98" t="s">
        <v>11</v>
      </c>
      <c r="D98" s="3" t="s">
        <v>32</v>
      </c>
      <c r="E98" s="1">
        <v>9</v>
      </c>
      <c r="F98" s="2">
        <v>634163.79599999997</v>
      </c>
      <c r="G98" t="s">
        <v>12</v>
      </c>
      <c r="H98" s="2">
        <v>6341.63796</v>
      </c>
    </row>
    <row r="99" spans="2:8" x14ac:dyDescent="0.35">
      <c r="B99" t="s">
        <v>10</v>
      </c>
      <c r="C99" t="s">
        <v>13</v>
      </c>
      <c r="D99" s="3" t="s">
        <v>32</v>
      </c>
      <c r="E99" s="1">
        <v>1</v>
      </c>
      <c r="F99" s="2">
        <v>89322.288</v>
      </c>
      <c r="G99" t="s">
        <v>38</v>
      </c>
      <c r="H99" s="2">
        <v>893.22288000000003</v>
      </c>
    </row>
    <row r="100" spans="2:8" x14ac:dyDescent="0.35">
      <c r="B100" t="s">
        <v>14</v>
      </c>
      <c r="C100" t="s">
        <v>15</v>
      </c>
      <c r="D100" s="3" t="s">
        <v>32</v>
      </c>
      <c r="E100" s="1">
        <v>6</v>
      </c>
      <c r="F100" s="2">
        <v>523128.16800000006</v>
      </c>
      <c r="G100" t="s">
        <v>39</v>
      </c>
      <c r="H100" s="2">
        <v>5231.281680000001</v>
      </c>
    </row>
    <row r="101" spans="2:8" x14ac:dyDescent="0.35">
      <c r="B101" t="s">
        <v>16</v>
      </c>
      <c r="C101" t="s">
        <v>17</v>
      </c>
      <c r="D101" s="3" t="s">
        <v>32</v>
      </c>
      <c r="E101" s="1">
        <v>8</v>
      </c>
      <c r="F101" s="2">
        <v>608406.38399999996</v>
      </c>
      <c r="G101" t="s">
        <v>18</v>
      </c>
      <c r="H101" s="2">
        <v>6084.0638399999998</v>
      </c>
    </row>
    <row r="102" spans="2:8" x14ac:dyDescent="0.35">
      <c r="B102" t="s">
        <v>19</v>
      </c>
      <c r="C102" t="s">
        <v>36</v>
      </c>
      <c r="D102" s="3" t="s">
        <v>32</v>
      </c>
      <c r="E102" s="1">
        <v>8</v>
      </c>
      <c r="F102" s="2">
        <v>532294.46400000004</v>
      </c>
      <c r="G102" t="s">
        <v>37</v>
      </c>
      <c r="H102" s="2">
        <v>5322.9446400000006</v>
      </c>
    </row>
    <row r="103" spans="2:8" x14ac:dyDescent="0.35">
      <c r="B103" t="s">
        <v>10</v>
      </c>
      <c r="C103" t="s">
        <v>20</v>
      </c>
      <c r="D103" s="3" t="s">
        <v>32</v>
      </c>
      <c r="E103" s="1">
        <v>6</v>
      </c>
      <c r="F103" s="2">
        <v>372425.364</v>
      </c>
      <c r="G103" t="s">
        <v>12</v>
      </c>
      <c r="H103" s="2">
        <v>3724.2536399999999</v>
      </c>
    </row>
    <row r="104" spans="2:8" x14ac:dyDescent="0.35">
      <c r="B104" t="s">
        <v>16</v>
      </c>
      <c r="C104" t="s">
        <v>21</v>
      </c>
      <c r="D104" s="3" t="s">
        <v>32</v>
      </c>
      <c r="E104" s="1">
        <v>8</v>
      </c>
      <c r="F104" s="2">
        <v>709993.152</v>
      </c>
      <c r="G104" t="s">
        <v>38</v>
      </c>
      <c r="H104" s="2">
        <v>7099.9315200000001</v>
      </c>
    </row>
    <row r="105" spans="2:8" x14ac:dyDescent="0.35">
      <c r="B105" t="s">
        <v>16</v>
      </c>
      <c r="C105" t="s">
        <v>22</v>
      </c>
      <c r="D105" s="3" t="s">
        <v>32</v>
      </c>
      <c r="E105" s="1">
        <v>7</v>
      </c>
      <c r="F105" s="2">
        <v>570771.26399999997</v>
      </c>
      <c r="G105" t="s">
        <v>39</v>
      </c>
      <c r="H105" s="2">
        <v>5707.7126399999997</v>
      </c>
    </row>
    <row r="106" spans="2:8" x14ac:dyDescent="0.35">
      <c r="B106" t="s">
        <v>14</v>
      </c>
      <c r="C106" t="s">
        <v>23</v>
      </c>
      <c r="D106" s="3" t="s">
        <v>33</v>
      </c>
      <c r="E106" s="1">
        <v>2</v>
      </c>
      <c r="F106" s="2">
        <v>137560.57200000001</v>
      </c>
      <c r="G106" t="s">
        <v>18</v>
      </c>
      <c r="H106" s="2">
        <v>1375.6057200000002</v>
      </c>
    </row>
    <row r="107" spans="2:8" x14ac:dyDescent="0.35">
      <c r="B107" t="s">
        <v>7</v>
      </c>
      <c r="C107" t="s">
        <v>8</v>
      </c>
      <c r="D107" s="3" t="s">
        <v>33</v>
      </c>
      <c r="E107" s="1">
        <v>6</v>
      </c>
      <c r="F107" s="2">
        <v>537887.62800000003</v>
      </c>
      <c r="G107" t="s">
        <v>37</v>
      </c>
      <c r="H107" s="2">
        <v>5378.8762800000004</v>
      </c>
    </row>
    <row r="108" spans="2:8" x14ac:dyDescent="0.35">
      <c r="B108" t="s">
        <v>10</v>
      </c>
      <c r="C108" t="s">
        <v>11</v>
      </c>
      <c r="D108" s="3" t="s">
        <v>33</v>
      </c>
      <c r="E108" s="1">
        <v>6</v>
      </c>
      <c r="F108" s="2">
        <v>366497.53200000001</v>
      </c>
      <c r="G108" t="s">
        <v>12</v>
      </c>
      <c r="H108" s="2">
        <v>3664.97532</v>
      </c>
    </row>
    <row r="109" spans="2:8" x14ac:dyDescent="0.35">
      <c r="B109" t="s">
        <v>10</v>
      </c>
      <c r="C109" t="s">
        <v>13</v>
      </c>
      <c r="D109" s="3" t="s">
        <v>33</v>
      </c>
      <c r="E109" s="1">
        <v>3</v>
      </c>
      <c r="F109" s="2">
        <v>187366.98599999998</v>
      </c>
      <c r="G109" t="s">
        <v>38</v>
      </c>
      <c r="H109" s="2">
        <v>1873.6698599999997</v>
      </c>
    </row>
    <row r="110" spans="2:8" x14ac:dyDescent="0.35">
      <c r="B110" t="s">
        <v>14</v>
      </c>
      <c r="C110" t="s">
        <v>15</v>
      </c>
      <c r="D110" s="3" t="s">
        <v>33</v>
      </c>
      <c r="E110" s="1">
        <v>7</v>
      </c>
      <c r="F110" s="2">
        <v>603526.64400000009</v>
      </c>
      <c r="G110" t="s">
        <v>39</v>
      </c>
      <c r="H110" s="2">
        <v>6035.2664400000012</v>
      </c>
    </row>
    <row r="111" spans="2:8" x14ac:dyDescent="0.35">
      <c r="B111" t="s">
        <v>16</v>
      </c>
      <c r="C111" t="s">
        <v>17</v>
      </c>
      <c r="D111" s="3" t="s">
        <v>33</v>
      </c>
      <c r="E111" s="1">
        <v>10</v>
      </c>
      <c r="F111" s="2">
        <v>635498.46</v>
      </c>
      <c r="G111" t="s">
        <v>18</v>
      </c>
      <c r="H111" s="2">
        <v>6354.9845999999998</v>
      </c>
    </row>
    <row r="112" spans="2:8" x14ac:dyDescent="0.35">
      <c r="B112" t="s">
        <v>19</v>
      </c>
      <c r="C112" t="s">
        <v>36</v>
      </c>
      <c r="D112" s="3" t="s">
        <v>33</v>
      </c>
      <c r="E112" s="1">
        <v>1</v>
      </c>
      <c r="F112" s="2">
        <v>60844.446000000004</v>
      </c>
      <c r="G112" t="s">
        <v>37</v>
      </c>
      <c r="H112" s="2">
        <v>608.44446000000005</v>
      </c>
    </row>
    <row r="113" spans="2:8" x14ac:dyDescent="0.35">
      <c r="B113" t="s">
        <v>10</v>
      </c>
      <c r="C113" t="s">
        <v>20</v>
      </c>
      <c r="D113" s="3" t="s">
        <v>33</v>
      </c>
      <c r="E113" s="1">
        <v>4</v>
      </c>
      <c r="F113" s="2">
        <v>253942.872</v>
      </c>
      <c r="G113" t="s">
        <v>12</v>
      </c>
      <c r="H113" s="2">
        <v>2539.4287199999999</v>
      </c>
    </row>
    <row r="114" spans="2:8" x14ac:dyDescent="0.35">
      <c r="B114" t="s">
        <v>16</v>
      </c>
      <c r="C114" t="s">
        <v>21</v>
      </c>
      <c r="D114" s="3" t="s">
        <v>33</v>
      </c>
      <c r="E114" s="1">
        <v>4</v>
      </c>
      <c r="F114" s="2">
        <v>353553.696</v>
      </c>
      <c r="G114" t="s">
        <v>38</v>
      </c>
      <c r="H114" s="2">
        <v>3535.5369599999999</v>
      </c>
    </row>
    <row r="115" spans="2:8" x14ac:dyDescent="0.35">
      <c r="B115" t="s">
        <v>16</v>
      </c>
      <c r="C115" t="s">
        <v>22</v>
      </c>
      <c r="D115" s="3" t="s">
        <v>33</v>
      </c>
      <c r="E115" s="1">
        <v>9</v>
      </c>
      <c r="F115" s="2">
        <v>568278.28799999994</v>
      </c>
      <c r="G115" t="s">
        <v>39</v>
      </c>
      <c r="H115" s="2">
        <v>5682.7828799999997</v>
      </c>
    </row>
    <row r="116" spans="2:8" x14ac:dyDescent="0.35">
      <c r="B116" t="s">
        <v>14</v>
      </c>
      <c r="C116" t="s">
        <v>23</v>
      </c>
      <c r="D116" s="3" t="s">
        <v>33</v>
      </c>
      <c r="E116" s="1">
        <v>9</v>
      </c>
      <c r="F116" s="2">
        <v>694972.17</v>
      </c>
      <c r="G116" t="s">
        <v>18</v>
      </c>
      <c r="H116" s="2">
        <v>6949.721700000001</v>
      </c>
    </row>
    <row r="117" spans="2:8" x14ac:dyDescent="0.35">
      <c r="B117" t="s">
        <v>7</v>
      </c>
      <c r="C117" t="s">
        <v>8</v>
      </c>
      <c r="D117" s="3" t="s">
        <v>34</v>
      </c>
      <c r="E117" s="1">
        <v>10</v>
      </c>
      <c r="F117" s="2">
        <v>894465.3600000001</v>
      </c>
      <c r="G117" t="s">
        <v>37</v>
      </c>
      <c r="H117" s="2">
        <v>8944.6536000000015</v>
      </c>
    </row>
    <row r="118" spans="2:8" x14ac:dyDescent="0.35">
      <c r="B118" t="s">
        <v>10</v>
      </c>
      <c r="C118" t="s">
        <v>11</v>
      </c>
      <c r="D118" s="3" t="s">
        <v>34</v>
      </c>
      <c r="E118" s="1">
        <v>3</v>
      </c>
      <c r="F118" s="2">
        <v>181869.01199999999</v>
      </c>
      <c r="G118" t="s">
        <v>12</v>
      </c>
      <c r="H118" s="2">
        <v>1818.69012</v>
      </c>
    </row>
    <row r="119" spans="2:8" x14ac:dyDescent="0.35">
      <c r="B119" t="s">
        <v>10</v>
      </c>
      <c r="C119" t="s">
        <v>13</v>
      </c>
      <c r="D119" s="3" t="s">
        <v>34</v>
      </c>
      <c r="E119" s="1">
        <v>8</v>
      </c>
      <c r="F119" s="2">
        <v>583524.72</v>
      </c>
      <c r="G119" t="s">
        <v>38</v>
      </c>
      <c r="H119" s="2">
        <v>5835.2471999999998</v>
      </c>
    </row>
    <row r="120" spans="2:8" x14ac:dyDescent="0.35">
      <c r="B120" t="s">
        <v>14</v>
      </c>
      <c r="C120" t="s">
        <v>15</v>
      </c>
      <c r="D120" s="3" t="s">
        <v>34</v>
      </c>
      <c r="E120" s="1">
        <v>6</v>
      </c>
      <c r="F120" s="2">
        <v>519749.424</v>
      </c>
      <c r="G120" t="s">
        <v>39</v>
      </c>
      <c r="H120" s="2">
        <v>5197.49424</v>
      </c>
    </row>
    <row r="121" spans="2:8" x14ac:dyDescent="0.35">
      <c r="B121" t="s">
        <v>16</v>
      </c>
      <c r="C121" t="s">
        <v>17</v>
      </c>
      <c r="D121" s="3" t="s">
        <v>34</v>
      </c>
      <c r="E121" s="1">
        <v>4</v>
      </c>
      <c r="F121" s="2">
        <v>292812.45600000001</v>
      </c>
      <c r="G121" t="s">
        <v>18</v>
      </c>
      <c r="H121" s="2">
        <v>2928.1245600000002</v>
      </c>
    </row>
    <row r="122" spans="2:8" x14ac:dyDescent="0.35">
      <c r="B122" t="s">
        <v>19</v>
      </c>
      <c r="C122" t="s">
        <v>36</v>
      </c>
      <c r="D122" s="3" t="s">
        <v>34</v>
      </c>
      <c r="E122" s="1">
        <v>2</v>
      </c>
      <c r="F122" s="2">
        <v>132664.79999999999</v>
      </c>
      <c r="G122" t="s">
        <v>37</v>
      </c>
      <c r="H122" s="2">
        <v>1326.6479999999999</v>
      </c>
    </row>
    <row r="123" spans="2:8" x14ac:dyDescent="0.35">
      <c r="B123" t="s">
        <v>10</v>
      </c>
      <c r="C123" t="s">
        <v>20</v>
      </c>
      <c r="D123" s="3" t="s">
        <v>34</v>
      </c>
      <c r="E123" s="1">
        <v>6</v>
      </c>
      <c r="F123" s="2">
        <v>391868.17200000002</v>
      </c>
      <c r="G123" t="s">
        <v>12</v>
      </c>
      <c r="H123" s="2">
        <v>3918.6817200000005</v>
      </c>
    </row>
    <row r="124" spans="2:8" x14ac:dyDescent="0.35">
      <c r="B124" t="s">
        <v>16</v>
      </c>
      <c r="C124" t="s">
        <v>21</v>
      </c>
      <c r="D124" s="3" t="s">
        <v>34</v>
      </c>
      <c r="E124" s="1">
        <v>2</v>
      </c>
      <c r="F124" s="2">
        <v>147889.18799999999</v>
      </c>
      <c r="G124" t="s">
        <v>38</v>
      </c>
      <c r="H124" s="2">
        <v>1478.8918799999999</v>
      </c>
    </row>
    <row r="125" spans="2:8" x14ac:dyDescent="0.35">
      <c r="B125" t="s">
        <v>16</v>
      </c>
      <c r="C125" t="s">
        <v>22</v>
      </c>
      <c r="D125" s="3" t="s">
        <v>34</v>
      </c>
      <c r="E125" s="1">
        <v>10</v>
      </c>
      <c r="F125" s="2">
        <v>762722.4</v>
      </c>
      <c r="G125" t="s">
        <v>39</v>
      </c>
      <c r="H125" s="2">
        <v>7627.2240000000002</v>
      </c>
    </row>
    <row r="126" spans="2:8" x14ac:dyDescent="0.35">
      <c r="B126" t="s">
        <v>14</v>
      </c>
      <c r="C126" t="s">
        <v>23</v>
      </c>
      <c r="D126" s="3" t="s">
        <v>34</v>
      </c>
      <c r="E126" s="1">
        <v>4</v>
      </c>
      <c r="F126" s="2">
        <v>254656.296</v>
      </c>
      <c r="G126" t="s">
        <v>18</v>
      </c>
      <c r="H126" s="2">
        <v>2546.5629600000002</v>
      </c>
    </row>
  </sheetData>
  <mergeCells count="1">
    <mergeCell ref="B2:H3"/>
  </mergeCells>
  <conditionalFormatting sqref="B7:H126">
    <cfRule type="expression" dxfId="0" priority="1">
      <formula>ODD(ROW())=ROW()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9310-E7B8-4E4A-BB2A-8B9FEA8B170D}">
  <dimension ref="B2:Q34"/>
  <sheetViews>
    <sheetView topLeftCell="I17" workbookViewId="0">
      <selection activeCell="I38" sqref="I38"/>
    </sheetView>
  </sheetViews>
  <sheetFormatPr defaultRowHeight="14.5" x14ac:dyDescent="0.35"/>
  <cols>
    <col min="2" max="2" width="17" bestFit="1" customWidth="1"/>
    <col min="3" max="3" width="11.6328125" bestFit="1" customWidth="1"/>
    <col min="5" max="5" width="16.54296875" bestFit="1" customWidth="1"/>
    <col min="6" max="6" width="16.26953125" bestFit="1" customWidth="1"/>
    <col min="7" max="7" width="13" bestFit="1" customWidth="1"/>
    <col min="8" max="9" width="17" bestFit="1" customWidth="1"/>
    <col min="10" max="10" width="11.6328125" bestFit="1" customWidth="1"/>
    <col min="11" max="11" width="17" bestFit="1" customWidth="1"/>
    <col min="12" max="12" width="11.6328125" bestFit="1" customWidth="1"/>
    <col min="13" max="13" width="10.81640625" bestFit="1" customWidth="1"/>
    <col min="14" max="17" width="11.81640625" bestFit="1" customWidth="1"/>
    <col min="18" max="18" width="9.81640625" bestFit="1" customWidth="1"/>
    <col min="19" max="19" width="10.81640625" bestFit="1" customWidth="1"/>
  </cols>
  <sheetData>
    <row r="2" spans="2:10" x14ac:dyDescent="0.35">
      <c r="B2" s="7" t="s">
        <v>40</v>
      </c>
      <c r="C2" t="s">
        <v>43</v>
      </c>
      <c r="E2" s="7"/>
      <c r="F2" s="7" t="s">
        <v>40</v>
      </c>
      <c r="G2" t="s">
        <v>42</v>
      </c>
      <c r="H2" s="7"/>
      <c r="I2" s="7" t="s">
        <v>40</v>
      </c>
      <c r="J2" t="s">
        <v>44</v>
      </c>
    </row>
    <row r="3" spans="2:10" x14ac:dyDescent="0.35">
      <c r="B3" s="8" t="s">
        <v>9</v>
      </c>
      <c r="C3" s="9">
        <v>44</v>
      </c>
      <c r="F3" s="8" t="s">
        <v>9</v>
      </c>
      <c r="G3" s="10">
        <v>3201553.3260000004</v>
      </c>
      <c r="I3" s="8" t="s">
        <v>12</v>
      </c>
      <c r="J3" s="10">
        <v>81130.497119999985</v>
      </c>
    </row>
    <row r="4" spans="2:10" x14ac:dyDescent="0.35">
      <c r="B4" s="8" t="s">
        <v>24</v>
      </c>
      <c r="C4" s="9">
        <v>56</v>
      </c>
      <c r="F4" s="8" t="s">
        <v>24</v>
      </c>
      <c r="G4" s="10">
        <v>3940571.412</v>
      </c>
      <c r="I4" s="8" t="s">
        <v>37</v>
      </c>
      <c r="J4" s="10">
        <v>92995.690139999992</v>
      </c>
    </row>
    <row r="5" spans="2:10" x14ac:dyDescent="0.35">
      <c r="B5" s="8" t="s">
        <v>25</v>
      </c>
      <c r="C5" s="9">
        <v>66</v>
      </c>
      <c r="F5" s="8" t="s">
        <v>25</v>
      </c>
      <c r="G5" s="10">
        <v>5159635.6740000006</v>
      </c>
      <c r="I5" s="8" t="s">
        <v>18</v>
      </c>
      <c r="J5" s="10">
        <v>94202.979899999977</v>
      </c>
    </row>
    <row r="6" spans="2:10" x14ac:dyDescent="0.35">
      <c r="B6" s="8" t="s">
        <v>26</v>
      </c>
      <c r="C6" s="9">
        <v>58</v>
      </c>
      <c r="F6" s="8" t="s">
        <v>26</v>
      </c>
      <c r="G6" s="10">
        <v>4456833.8760000002</v>
      </c>
      <c r="I6" s="8" t="s">
        <v>39</v>
      </c>
      <c r="J6" s="10">
        <v>129613.78013999999</v>
      </c>
    </row>
    <row r="7" spans="2:10" x14ac:dyDescent="0.35">
      <c r="B7" s="8" t="s">
        <v>27</v>
      </c>
      <c r="C7" s="9">
        <v>49</v>
      </c>
      <c r="F7" s="8" t="s">
        <v>27</v>
      </c>
      <c r="G7" s="10">
        <v>3402145.71</v>
      </c>
      <c r="I7" s="8" t="s">
        <v>38</v>
      </c>
      <c r="J7" s="10">
        <v>103641.72971999997</v>
      </c>
    </row>
    <row r="8" spans="2:10" x14ac:dyDescent="0.35">
      <c r="B8" s="8" t="s">
        <v>28</v>
      </c>
      <c r="C8" s="9">
        <v>55</v>
      </c>
      <c r="F8" s="8" t="s">
        <v>28</v>
      </c>
      <c r="G8" s="10">
        <v>4123063.6680000001</v>
      </c>
      <c r="I8" s="8" t="s">
        <v>41</v>
      </c>
      <c r="J8" s="10">
        <v>501584.67701999994</v>
      </c>
    </row>
    <row r="9" spans="2:10" x14ac:dyDescent="0.35">
      <c r="B9" s="8" t="s">
        <v>29</v>
      </c>
      <c r="C9" s="9">
        <v>63</v>
      </c>
      <c r="F9" s="8" t="s">
        <v>29</v>
      </c>
      <c r="G9" s="10">
        <v>4920723.8040000005</v>
      </c>
    </row>
    <row r="10" spans="2:10" x14ac:dyDescent="0.35">
      <c r="B10" s="8" t="s">
        <v>30</v>
      </c>
      <c r="C10" s="9">
        <v>59</v>
      </c>
      <c r="F10" s="8" t="s">
        <v>30</v>
      </c>
      <c r="G10" s="10">
        <v>4443673.608</v>
      </c>
    </row>
    <row r="11" spans="2:10" x14ac:dyDescent="0.35">
      <c r="B11" s="8" t="s">
        <v>31</v>
      </c>
      <c r="C11" s="9">
        <v>48</v>
      </c>
      <c r="F11" s="8" t="s">
        <v>31</v>
      </c>
      <c r="G11" s="10">
        <v>3192567.3899999997</v>
      </c>
    </row>
    <row r="12" spans="2:10" x14ac:dyDescent="0.35">
      <c r="B12" s="8" t="s">
        <v>32</v>
      </c>
      <c r="C12" s="9">
        <v>61</v>
      </c>
      <c r="F12" s="8" t="s">
        <v>32</v>
      </c>
      <c r="G12" s="10">
        <v>4755548.1119999997</v>
      </c>
    </row>
    <row r="13" spans="2:10" x14ac:dyDescent="0.35">
      <c r="B13" s="8" t="s">
        <v>33</v>
      </c>
      <c r="C13" s="9">
        <v>61</v>
      </c>
      <c r="F13" s="8" t="s">
        <v>33</v>
      </c>
      <c r="G13" s="10">
        <v>4399929.2939999998</v>
      </c>
    </row>
    <row r="14" spans="2:10" x14ac:dyDescent="0.35">
      <c r="B14" s="8" t="s">
        <v>34</v>
      </c>
      <c r="C14" s="9">
        <v>55</v>
      </c>
      <c r="F14" s="8" t="s">
        <v>34</v>
      </c>
      <c r="G14" s="10">
        <v>4162221.8280000002</v>
      </c>
    </row>
    <row r="15" spans="2:10" x14ac:dyDescent="0.35">
      <c r="B15" s="8" t="s">
        <v>41</v>
      </c>
      <c r="C15" s="9">
        <v>675</v>
      </c>
      <c r="F15" s="8" t="s">
        <v>41</v>
      </c>
      <c r="G15" s="10">
        <v>50158467.702</v>
      </c>
    </row>
    <row r="17" spans="2:17" x14ac:dyDescent="0.35">
      <c r="K17" s="7" t="s">
        <v>40</v>
      </c>
      <c r="L17" t="s">
        <v>43</v>
      </c>
    </row>
    <row r="18" spans="2:17" x14ac:dyDescent="0.35">
      <c r="B18" s="7" t="s">
        <v>40</v>
      </c>
      <c r="C18" t="s">
        <v>42</v>
      </c>
      <c r="E18" s="7"/>
      <c r="F18" t="s">
        <v>42</v>
      </c>
      <c r="H18" s="12" t="s">
        <v>43</v>
      </c>
      <c r="K18" s="8" t="s">
        <v>22</v>
      </c>
      <c r="L18" s="9">
        <v>96</v>
      </c>
      <c r="N18" t="b">
        <f>AND(K18&lt;&gt;"Total Geral",K18&lt;&gt;"")</f>
        <v>1</v>
      </c>
      <c r="O18" t="str">
        <f>IF(N18,K18,"")</f>
        <v>Onix</v>
      </c>
      <c r="P18">
        <f>IF(N18,L18,"")</f>
        <v>96</v>
      </c>
      <c r="Q18">
        <f>GETPIVOTDATA("Qtd",$K$17)</f>
        <v>675</v>
      </c>
    </row>
    <row r="19" spans="2:17" x14ac:dyDescent="0.35">
      <c r="B19" s="8" t="s">
        <v>39</v>
      </c>
      <c r="C19" s="10">
        <v>12961378.014</v>
      </c>
      <c r="F19" s="13">
        <v>50158467.702</v>
      </c>
      <c r="K19" s="8" t="s">
        <v>17</v>
      </c>
      <c r="L19" s="9">
        <v>76</v>
      </c>
      <c r="N19" t="b">
        <f t="shared" ref="N19:N20" si="0">AND(K19&lt;&gt;"Total Geral",K19&lt;&gt;"")</f>
        <v>1</v>
      </c>
      <c r="O19" t="str">
        <f t="shared" ref="O19:O20" si="1">IF(N19,K19,"")</f>
        <v>Joy</v>
      </c>
      <c r="P19">
        <f t="shared" ref="P19:P20" si="2">IF(N19,L19,"")</f>
        <v>76</v>
      </c>
      <c r="Q19">
        <f t="shared" ref="Q19:Q20" si="3">GETPIVOTDATA("Qtd",$K$17)</f>
        <v>675</v>
      </c>
    </row>
    <row r="20" spans="2:17" x14ac:dyDescent="0.35">
      <c r="B20" s="8" t="s">
        <v>38</v>
      </c>
      <c r="C20" s="10">
        <v>10364172.971999999</v>
      </c>
      <c r="F20" s="2">
        <f>GETPIVOTDATA("Valor",$F$18)</f>
        <v>50158467.702</v>
      </c>
      <c r="K20" s="8" t="s">
        <v>15</v>
      </c>
      <c r="L20" s="9">
        <v>75</v>
      </c>
      <c r="N20" t="b">
        <f t="shared" si="0"/>
        <v>1</v>
      </c>
      <c r="O20" t="str">
        <f t="shared" si="1"/>
        <v>HB20</v>
      </c>
      <c r="P20">
        <f t="shared" si="2"/>
        <v>75</v>
      </c>
      <c r="Q20">
        <f t="shared" si="3"/>
        <v>675</v>
      </c>
    </row>
    <row r="21" spans="2:17" x14ac:dyDescent="0.35">
      <c r="B21" s="8" t="s">
        <v>18</v>
      </c>
      <c r="C21" s="10">
        <v>9420297.9900000002</v>
      </c>
      <c r="K21" s="8" t="s">
        <v>21</v>
      </c>
      <c r="L21" s="9">
        <v>69</v>
      </c>
    </row>
    <row r="22" spans="2:17" x14ac:dyDescent="0.35">
      <c r="B22" s="8" t="s">
        <v>37</v>
      </c>
      <c r="C22" s="10">
        <v>9299569.0139999986</v>
      </c>
      <c r="K22" s="8" t="s">
        <v>36</v>
      </c>
      <c r="L22" s="9">
        <v>67</v>
      </c>
    </row>
    <row r="23" spans="2:17" x14ac:dyDescent="0.35">
      <c r="B23" s="8" t="s">
        <v>12</v>
      </c>
      <c r="C23" s="10">
        <v>8113049.7119999994</v>
      </c>
      <c r="K23" s="8" t="s">
        <v>13</v>
      </c>
      <c r="L23" s="9">
        <v>66</v>
      </c>
    </row>
    <row r="24" spans="2:17" x14ac:dyDescent="0.35">
      <c r="B24" s="8" t="s">
        <v>41</v>
      </c>
      <c r="C24" s="10">
        <v>50158467.701999992</v>
      </c>
      <c r="E24" t="b">
        <f>AND(B28&lt;&gt;"Total geral",B28&lt;&gt;"")</f>
        <v>1</v>
      </c>
      <c r="F24" t="str">
        <f>IF(E24,B28,"")</f>
        <v>Aline</v>
      </c>
      <c r="G24">
        <f>IF(E24,C28,"")</f>
        <v>111</v>
      </c>
      <c r="H24">
        <f>MAX($G$24:$G$28)</f>
        <v>171</v>
      </c>
      <c r="K24" s="8" t="s">
        <v>11</v>
      </c>
      <c r="L24" s="9">
        <v>64</v>
      </c>
    </row>
    <row r="25" spans="2:17" x14ac:dyDescent="0.35">
      <c r="E25" t="b">
        <f>AND(B29&lt;&gt;"Total geral",B29&lt;&gt;"")</f>
        <v>1</v>
      </c>
      <c r="F25" t="str">
        <f>IF(E25,B29,"")</f>
        <v>André</v>
      </c>
      <c r="G25">
        <f>IF(E25,C29,"")</f>
        <v>124</v>
      </c>
      <c r="H25">
        <f t="shared" ref="H25:H28" si="4">MAX($G$24:$G$28)</f>
        <v>171</v>
      </c>
      <c r="K25" s="8" t="s">
        <v>23</v>
      </c>
      <c r="L25" s="9">
        <v>58</v>
      </c>
    </row>
    <row r="26" spans="2:17" x14ac:dyDescent="0.35">
      <c r="E26" t="b">
        <f>AND(B30&lt;&gt;"Total geral",B30&lt;&gt;"")</f>
        <v>1</v>
      </c>
      <c r="F26" t="str">
        <f>IF(E26,B30,"")</f>
        <v>Fernanda</v>
      </c>
      <c r="G26">
        <f>IF(E26,C30,"")</f>
        <v>134</v>
      </c>
      <c r="H26">
        <f t="shared" si="4"/>
        <v>171</v>
      </c>
      <c r="K26" s="8" t="s">
        <v>8</v>
      </c>
      <c r="L26" s="9">
        <v>57</v>
      </c>
    </row>
    <row r="27" spans="2:17" x14ac:dyDescent="0.35">
      <c r="B27" s="7" t="s">
        <v>40</v>
      </c>
      <c r="C27" t="s">
        <v>43</v>
      </c>
      <c r="D27" s="7"/>
      <c r="E27" t="b">
        <f>AND(B31&lt;&gt;"Total geral",B31&lt;&gt;"")</f>
        <v>1</v>
      </c>
      <c r="F27" t="str">
        <f>IF(E27,B31,"")</f>
        <v>Rosângela</v>
      </c>
      <c r="G27">
        <f>IF(E27,C31,"")</f>
        <v>171</v>
      </c>
      <c r="H27">
        <f t="shared" si="4"/>
        <v>171</v>
      </c>
      <c r="K27" s="8" t="s">
        <v>20</v>
      </c>
      <c r="L27" s="9">
        <v>47</v>
      </c>
    </row>
    <row r="28" spans="2:17" x14ac:dyDescent="0.35">
      <c r="B28" s="8" t="s">
        <v>12</v>
      </c>
      <c r="C28" s="9">
        <v>111</v>
      </c>
      <c r="E28" t="b">
        <f>AND(B32&lt;&gt;"Total geral",B32&lt;&gt;"")</f>
        <v>1</v>
      </c>
      <c r="F28" t="str">
        <f>IF(E28,B32,"")</f>
        <v>Thales</v>
      </c>
      <c r="G28">
        <f>IF(E28,C32,"")</f>
        <v>135</v>
      </c>
      <c r="H28">
        <f t="shared" si="4"/>
        <v>171</v>
      </c>
      <c r="K28" s="8" t="s">
        <v>41</v>
      </c>
      <c r="L28" s="9">
        <v>675</v>
      </c>
    </row>
    <row r="29" spans="2:17" x14ac:dyDescent="0.35">
      <c r="B29" s="8" t="s">
        <v>37</v>
      </c>
      <c r="C29" s="9">
        <v>124</v>
      </c>
    </row>
    <row r="30" spans="2:17" x14ac:dyDescent="0.35">
      <c r="B30" s="8" t="s">
        <v>18</v>
      </c>
      <c r="C30" s="9">
        <v>134</v>
      </c>
    </row>
    <row r="31" spans="2:17" x14ac:dyDescent="0.35">
      <c r="B31" s="8" t="s">
        <v>39</v>
      </c>
      <c r="C31" s="9">
        <v>171</v>
      </c>
    </row>
    <row r="32" spans="2:17" x14ac:dyDescent="0.35">
      <c r="B32" s="8" t="s">
        <v>38</v>
      </c>
      <c r="C32" s="9">
        <v>135</v>
      </c>
      <c r="H32" t="s">
        <v>44</v>
      </c>
      <c r="I32" s="12"/>
      <c r="J32" s="7"/>
    </row>
    <row r="33" spans="2:9" x14ac:dyDescent="0.35">
      <c r="B33" s="8" t="s">
        <v>41</v>
      </c>
      <c r="C33" s="9">
        <v>675</v>
      </c>
      <c r="H33" s="13">
        <v>501584.67702000018</v>
      </c>
      <c r="I33" s="13"/>
    </row>
    <row r="34" spans="2:9" x14ac:dyDescent="0.35">
      <c r="H34" s="2">
        <f>GETPIVOTDATA("Comissão",$H$32)</f>
        <v>501584.67702000018</v>
      </c>
    </row>
  </sheetData>
  <pageMargins left="0.511811024" right="0.511811024" top="0.78740157499999996" bottom="0.78740157499999996" header="0.31496062000000002" footer="0.31496062000000002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91B4-001F-40B2-8BD0-3E22F52DC7A8}">
  <dimension ref="D1:AH76"/>
  <sheetViews>
    <sheetView showGridLines="0" showRowColHeaders="0" tabSelected="1" zoomScale="28" zoomScaleNormal="100" workbookViewId="0">
      <selection activeCell="AG83" sqref="AG83"/>
    </sheetView>
  </sheetViews>
  <sheetFormatPr defaultRowHeight="14.5" x14ac:dyDescent="0.35"/>
  <cols>
    <col min="30" max="30" width="93.08984375" customWidth="1"/>
    <col min="32" max="32" width="15.08984375" bestFit="1" customWidth="1"/>
    <col min="34" max="34" width="14" bestFit="1" customWidth="1"/>
  </cols>
  <sheetData>
    <row r="1" spans="4:30" x14ac:dyDescent="0.3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4:30" x14ac:dyDescent="0.3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4:30" x14ac:dyDescent="0.35"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4:30" x14ac:dyDescent="0.35"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4:30" x14ac:dyDescent="0.35"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4:30" x14ac:dyDescent="0.35"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4:30" x14ac:dyDescent="0.35"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4:30" x14ac:dyDescent="0.35"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4:30" x14ac:dyDescent="0.35"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4:30" x14ac:dyDescent="0.35"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4:30" x14ac:dyDescent="0.35"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4:30" x14ac:dyDescent="0.35"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4:30" x14ac:dyDescent="0.3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4:30" x14ac:dyDescent="0.35"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4:30" x14ac:dyDescent="0.35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4:30" x14ac:dyDescent="0.35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4:34" x14ac:dyDescent="0.35"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4:34" x14ac:dyDescent="0.35"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4:34" x14ac:dyDescent="0.35"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4:34" x14ac:dyDescent="0.35"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4:34" x14ac:dyDescent="0.3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4:34" x14ac:dyDescent="0.35"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4:34" x14ac:dyDescent="0.35"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4:34" x14ac:dyDescent="0.35"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H24" s="13"/>
    </row>
    <row r="25" spans="4:34" x14ac:dyDescent="0.35"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F25" s="13"/>
    </row>
    <row r="26" spans="4:34" x14ac:dyDescent="0.35"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4:34" x14ac:dyDescent="0.35"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4:34" x14ac:dyDescent="0.35"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4:34" x14ac:dyDescent="0.35"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4:34" x14ac:dyDescent="0.35"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4:34" x14ac:dyDescent="0.35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4:34" x14ac:dyDescent="0.35"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4:32" x14ac:dyDescent="0.35"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4:32" x14ac:dyDescent="0.35"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4:32" x14ac:dyDescent="0.35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4:32" x14ac:dyDescent="0.35"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4:32" x14ac:dyDescent="0.35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4:32" x14ac:dyDescent="0.35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4:32" x14ac:dyDescent="0.35"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4:32" x14ac:dyDescent="0.35"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4:32" x14ac:dyDescent="0.35"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4:32" x14ac:dyDescent="0.35"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4:32" x14ac:dyDescent="0.35"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4:32" x14ac:dyDescent="0.35"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4:32" x14ac:dyDescent="0.35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4:32" x14ac:dyDescent="0.35"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4:32" ht="18.5" x14ac:dyDescent="0.35"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F47" s="14"/>
    </row>
    <row r="48" spans="4:32" x14ac:dyDescent="0.35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4:30" x14ac:dyDescent="0.35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4:30" x14ac:dyDescent="0.35"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4:30" x14ac:dyDescent="0.35"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4:30" x14ac:dyDescent="0.35"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4:30" x14ac:dyDescent="0.35"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4:30" x14ac:dyDescent="0.35"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4:30" x14ac:dyDescent="0.35"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4:30" x14ac:dyDescent="0.35"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4:30" x14ac:dyDescent="0.35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4:30" x14ac:dyDescent="0.35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4:30" x14ac:dyDescent="0.35"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4:30" x14ac:dyDescent="0.35"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4:30" x14ac:dyDescent="0.3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4:30" x14ac:dyDescent="0.35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4:30" x14ac:dyDescent="0.35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4:30" x14ac:dyDescent="0.35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4:30" x14ac:dyDescent="0.35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4:30" x14ac:dyDescent="0.35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4:30" x14ac:dyDescent="0.3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4:30" x14ac:dyDescent="0.35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4:30" x14ac:dyDescent="0.35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4:30" x14ac:dyDescent="0.35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4:30" x14ac:dyDescent="0.35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4:30" x14ac:dyDescent="0.35"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4:30" x14ac:dyDescent="0.35"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4:30" x14ac:dyDescent="0.35"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4:30" x14ac:dyDescent="0.35"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4:30" x14ac:dyDescent="0.35"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Tabelas Dinâmicas</vt:lpstr>
      <vt:lpstr>Painel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PEREIRA DA SILVA</dc:creator>
  <cp:lastModifiedBy>Aluno</cp:lastModifiedBy>
  <dcterms:created xsi:type="dcterms:W3CDTF">2022-07-13T03:28:49Z</dcterms:created>
  <dcterms:modified xsi:type="dcterms:W3CDTF">2025-09-05T12:08:25Z</dcterms:modified>
</cp:coreProperties>
</file>