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ibrahimalame/git/latex/math/TECE/"/>
    </mc:Choice>
  </mc:AlternateContent>
  <xr:revisionPtr revIDLastSave="0" documentId="13_ncr:1_{7FA4D000-B2BA-C84E-992E-E994F5DAF079}" xr6:coauthVersionLast="47" xr6:coauthVersionMax="47" xr10:uidLastSave="{00000000-0000-0000-0000-000000000000}"/>
  <bookViews>
    <workbookView xWindow="13080" yWindow="500" windowWidth="51200" windowHeight="26880" activeTab="1" xr2:uid="{00000000-000D-0000-FFFF-FFFF00000000}"/>
  </bookViews>
  <sheets>
    <sheet name="Export" sheetId="1" state="hidden" r:id="rId1"/>
    <sheet name="Notes" sheetId="2" r:id="rId2"/>
  </sheets>
  <definedNames>
    <definedName name="_xlnm._FilterDatabase" localSheetId="0" hidden="1">Export!$A$1:$I$2</definedName>
    <definedName name="L2.DATA_5">Notes!#REF!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2" l="1"/>
  <c r="F43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L3" i="2"/>
  <c r="I27" i="1"/>
  <c r="H27" i="1"/>
  <c r="F27" i="1"/>
  <c r="E27" i="1"/>
  <c r="D27" i="1"/>
  <c r="C27" i="1"/>
  <c r="B27" i="1"/>
  <c r="I26" i="1"/>
  <c r="H26" i="1"/>
  <c r="F26" i="1"/>
  <c r="E26" i="1"/>
  <c r="D26" i="1"/>
  <c r="C26" i="1"/>
  <c r="B26" i="1"/>
  <c r="I25" i="1"/>
  <c r="H25" i="1"/>
  <c r="F25" i="1"/>
  <c r="E25" i="1"/>
  <c r="D25" i="1"/>
  <c r="C25" i="1"/>
  <c r="B25" i="1"/>
  <c r="I24" i="1"/>
  <c r="H24" i="1"/>
  <c r="F24" i="1"/>
  <c r="E24" i="1"/>
  <c r="D24" i="1"/>
  <c r="C24" i="1"/>
  <c r="B24" i="1"/>
  <c r="I23" i="1"/>
  <c r="H23" i="1"/>
  <c r="F23" i="1"/>
  <c r="E23" i="1"/>
  <c r="D23" i="1"/>
  <c r="C23" i="1"/>
  <c r="B23" i="1"/>
  <c r="I22" i="1"/>
  <c r="H22" i="1"/>
  <c r="F22" i="1"/>
  <c r="E22" i="1"/>
  <c r="D22" i="1"/>
  <c r="C22" i="1"/>
  <c r="B22" i="1"/>
  <c r="I21" i="1"/>
  <c r="H21" i="1"/>
  <c r="F21" i="1"/>
  <c r="E21" i="1"/>
  <c r="D21" i="1"/>
  <c r="C21" i="1"/>
  <c r="B21" i="1"/>
  <c r="I20" i="1"/>
  <c r="H20" i="1"/>
  <c r="F20" i="1"/>
  <c r="E20" i="1"/>
  <c r="D20" i="1"/>
  <c r="C20" i="1"/>
  <c r="B20" i="1"/>
  <c r="I19" i="1"/>
  <c r="H19" i="1"/>
  <c r="F19" i="1"/>
  <c r="E19" i="1"/>
  <c r="D19" i="1"/>
  <c r="C19" i="1"/>
  <c r="B19" i="1"/>
  <c r="I18" i="1"/>
  <c r="H18" i="1"/>
  <c r="F18" i="1"/>
  <c r="E18" i="1"/>
  <c r="D18" i="1"/>
  <c r="C18" i="1"/>
  <c r="B18" i="1"/>
  <c r="I17" i="1"/>
  <c r="H17" i="1"/>
  <c r="F17" i="1"/>
  <c r="E17" i="1"/>
  <c r="D17" i="1"/>
  <c r="C17" i="1"/>
  <c r="B17" i="1"/>
  <c r="I16" i="1"/>
  <c r="H16" i="1"/>
  <c r="F16" i="1"/>
  <c r="E16" i="1"/>
  <c r="D16" i="1"/>
  <c r="C16" i="1"/>
  <c r="B16" i="1"/>
  <c r="I15" i="1"/>
  <c r="H15" i="1"/>
  <c r="F15" i="1"/>
  <c r="E15" i="1"/>
  <c r="D15" i="1"/>
  <c r="C15" i="1"/>
  <c r="B15" i="1"/>
  <c r="I14" i="1"/>
  <c r="H14" i="1"/>
  <c r="F14" i="1"/>
  <c r="E14" i="1"/>
  <c r="D14" i="1"/>
  <c r="C14" i="1"/>
  <c r="B14" i="1"/>
  <c r="I13" i="1"/>
  <c r="H13" i="1"/>
  <c r="F13" i="1"/>
  <c r="E13" i="1"/>
  <c r="D13" i="1"/>
  <c r="C13" i="1"/>
  <c r="B13" i="1"/>
  <c r="I12" i="1"/>
  <c r="H12" i="1"/>
  <c r="F12" i="1"/>
  <c r="E12" i="1"/>
  <c r="D12" i="1"/>
  <c r="C12" i="1"/>
  <c r="B12" i="1"/>
  <c r="I11" i="1"/>
  <c r="H11" i="1"/>
  <c r="F11" i="1"/>
  <c r="E11" i="1"/>
  <c r="D11" i="1"/>
  <c r="C11" i="1"/>
  <c r="B11" i="1"/>
  <c r="I10" i="1"/>
  <c r="H10" i="1"/>
  <c r="F10" i="1"/>
  <c r="E10" i="1"/>
  <c r="D10" i="1"/>
  <c r="C10" i="1"/>
  <c r="B10" i="1"/>
  <c r="I9" i="1"/>
  <c r="H9" i="1"/>
  <c r="F9" i="1"/>
  <c r="E9" i="1"/>
  <c r="D9" i="1"/>
  <c r="C9" i="1"/>
  <c r="B9" i="1"/>
  <c r="I8" i="1"/>
  <c r="H8" i="1"/>
  <c r="F8" i="1"/>
  <c r="E8" i="1"/>
  <c r="D8" i="1"/>
  <c r="C8" i="1"/>
  <c r="B8" i="1"/>
  <c r="I7" i="1"/>
  <c r="H7" i="1"/>
  <c r="F7" i="1"/>
  <c r="E7" i="1"/>
  <c r="D7" i="1"/>
  <c r="C7" i="1"/>
  <c r="B7" i="1"/>
  <c r="I6" i="1"/>
  <c r="H6" i="1"/>
  <c r="F6" i="1"/>
  <c r="E6" i="1"/>
  <c r="D6" i="1"/>
  <c r="C6" i="1"/>
  <c r="B6" i="1"/>
  <c r="I5" i="1"/>
  <c r="H5" i="1"/>
  <c r="F5" i="1"/>
  <c r="E5" i="1"/>
  <c r="D5" i="1"/>
  <c r="C5" i="1"/>
  <c r="B5" i="1"/>
  <c r="I4" i="1"/>
  <c r="H4" i="1"/>
  <c r="F4" i="1"/>
  <c r="E4" i="1"/>
  <c r="D4" i="1"/>
  <c r="C4" i="1"/>
  <c r="B4" i="1"/>
  <c r="I3" i="1"/>
  <c r="H3" i="1"/>
  <c r="F3" i="1"/>
  <c r="E3" i="1"/>
  <c r="D3" i="1"/>
  <c r="C3" i="1"/>
  <c r="B3" i="1"/>
  <c r="I2" i="1"/>
  <c r="H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<sst xmlns="http://schemas.openxmlformats.org/spreadsheetml/2006/main" count="185" uniqueCount="120">
  <si>
    <t>Note</t>
  </si>
  <si>
    <t>4b8500f3-1a9b-4a55-ab8a-034666658f41</t>
  </si>
  <si>
    <t>Relevé de notes</t>
  </si>
  <si>
    <t xml:space="preserve">Edition le : </t>
  </si>
  <si>
    <t>N°</t>
  </si>
  <si>
    <t>IDNOTE</t>
  </si>
  <si>
    <t>Inscrit</t>
  </si>
  <si>
    <t>Commentaire</t>
  </si>
  <si>
    <t>Correcteur</t>
  </si>
  <si>
    <t>Date correction</t>
  </si>
  <si>
    <t xml:space="preserve">Moyenne : </t>
  </si>
  <si>
    <t>Ecart type :</t>
  </si>
  <si>
    <t>aea567ec-230e-48ab-9fbf-6682a96b9b5f</t>
  </si>
  <si>
    <t>33ce9c1b-9db7-4fb4-9361-701861c9612b</t>
  </si>
  <si>
    <t>5285035e-ff16-444f-abac-0fce0509e279</t>
  </si>
  <si>
    <t>1f48fcbd-6b74-40d2-85da-0495201de481</t>
  </si>
  <si>
    <t>c89c4728-7660-469f-9ecc-cce1135cb36b</t>
  </si>
  <si>
    <t>4125786e-e3b9-418e-bd07-ea616c799c91</t>
  </si>
  <si>
    <t>e1ba6e59-e765-41fa-b198-024079f2043c</t>
  </si>
  <si>
    <t>Note de l'étudiant(*)</t>
  </si>
  <si>
    <t>Commentaires</t>
  </si>
  <si>
    <t>Note alpha saisie</t>
  </si>
  <si>
    <t>Note numérique saisie</t>
  </si>
  <si>
    <t>Saisi par</t>
  </si>
  <si>
    <t>Statut d'absence</t>
  </si>
  <si>
    <t>AGUEMON Naofal Akérédé Thierry Sènami</t>
  </si>
  <si>
    <t>BOUCHEHIDA Elyes</t>
  </si>
  <si>
    <t>4</t>
  </si>
  <si>
    <t>BAZIRE Julien</t>
  </si>
  <si>
    <t>3</t>
  </si>
  <si>
    <t>rendu projet</t>
  </si>
  <si>
    <t>PJ</t>
  </si>
  <si>
    <t>BARRIER Nils</t>
  </si>
  <si>
    <t>1</t>
  </si>
  <si>
    <t>PL23-CA-PGE1-PGE1TECE-Session1-003 - Session 1 -  Mathématiques TECE - optionnel</t>
  </si>
  <si>
    <t>2</t>
  </si>
  <si>
    <t>b88ba33c-ec2f-4be9-b9af-aae3f9ba94f5</t>
  </si>
  <si>
    <t>Appreciation</t>
  </si>
  <si>
    <t>Appréciation</t>
  </si>
  <si>
    <t>AMARSY REZA Nirma</t>
  </si>
  <si>
    <t xml:space="preserve">Nom du groupe </t>
  </si>
  <si>
    <t>Date de saisie</t>
  </si>
  <si>
    <t>2ff56249-35b4-48f3-a2ee-3fbcdd41c7fb</t>
  </si>
  <si>
    <t>L2.DATA_9</t>
  </si>
  <si>
    <t>Numéro étudiant</t>
  </si>
  <si>
    <t/>
  </si>
  <si>
    <t>bf40aeed-fdab-4dc5-801d-78ad449f3a19</t>
  </si>
  <si>
    <t>5dfdd799-0e9c-411b-b6a2-f330b3a61858</t>
  </si>
  <si>
    <t>0ea3761a-3e87-4f5a-82e1-0889e4dc6b09</t>
  </si>
  <si>
    <t>cbfcbc14-1d74-4d55-aad1-0bcaa8845302</t>
  </si>
  <si>
    <t>59acdb17-9ded-4114-a99b-a983f3ed5442</t>
  </si>
  <si>
    <t>f19cc7df-3236-4bf1-bcd6-f24da5e09a85</t>
  </si>
  <si>
    <t>8d5ea136-f11f-46b3-9513-f4b0f65c06cc</t>
  </si>
  <si>
    <t>b5c53ffd-e98c-45d0-a2bd-7a8b0bec422b</t>
  </si>
  <si>
    <t>0ad71f19-f366-417c-a70d-2b4ee803a052</t>
  </si>
  <si>
    <t>50aea490-9d75-4583-bb65-025eb3f402bd</t>
  </si>
  <si>
    <t>d70369bf-b384-4aa8-92b2-2221112029da</t>
  </si>
  <si>
    <t>839b881c-ae77-40fe-b7e1-f2b2271908a2</t>
  </si>
  <si>
    <t>0040b50a-83ca-446a-b34b-dd2b0144ca6e</t>
  </si>
  <si>
    <t>c77ee30a-b5b1-42cc-8430-924409659483</t>
  </si>
  <si>
    <t>8d59dc0b-57d8-4d4d-b746-93217c618737</t>
  </si>
  <si>
    <t>bb6f2e0c-4a31-45d4-b071-90deedd88c2f</t>
  </si>
  <si>
    <t>f39e9187-4c05-47eb-acd5-788fd4c4db5d</t>
  </si>
  <si>
    <t>5</t>
  </si>
  <si>
    <t>CAI Kevin</t>
  </si>
  <si>
    <t>6</t>
  </si>
  <si>
    <t>CLEMENT Kevin</t>
  </si>
  <si>
    <t>7</t>
  </si>
  <si>
    <t>COLIN Noémie</t>
  </si>
  <si>
    <t>8</t>
  </si>
  <si>
    <t>D'ABOVILLE Quentin</t>
  </si>
  <si>
    <t>9</t>
  </si>
  <si>
    <t>DASSÉ Jean</t>
  </si>
  <si>
    <t>10</t>
  </si>
  <si>
    <t>DE SANTIS Benjamin</t>
  </si>
  <si>
    <t>11</t>
  </si>
  <si>
    <t>DI BATTISTA Julien</t>
  </si>
  <si>
    <t>12</t>
  </si>
  <si>
    <t>DUBOIS Emma</t>
  </si>
  <si>
    <t>13</t>
  </si>
  <si>
    <t>EL KHATIB Sami</t>
  </si>
  <si>
    <t>14</t>
  </si>
  <si>
    <t>GRAIN Jérémy</t>
  </si>
  <si>
    <t>15</t>
  </si>
  <si>
    <t>GRODET Guillaume</t>
  </si>
  <si>
    <t>16</t>
  </si>
  <si>
    <t>LAVERGNE Léo</t>
  </si>
  <si>
    <t>17</t>
  </si>
  <si>
    <t>MEHADJI Ahmed</t>
  </si>
  <si>
    <t>18</t>
  </si>
  <si>
    <t>PILLA Matteo</t>
  </si>
  <si>
    <t>19</t>
  </si>
  <si>
    <t>RIOS Florian</t>
  </si>
  <si>
    <t>20</t>
  </si>
  <si>
    <t>SAKAR Enes</t>
  </si>
  <si>
    <t>21</t>
  </si>
  <si>
    <t>SELLIER Nicolas</t>
  </si>
  <si>
    <t>22</t>
  </si>
  <si>
    <t>SYLLA Aicha</t>
  </si>
  <si>
    <t>23</t>
  </si>
  <si>
    <t>TANDIA Bocar</t>
  </si>
  <si>
    <t>24</t>
  </si>
  <si>
    <t>WADDAI Badr</t>
  </si>
  <si>
    <t>25</t>
  </si>
  <si>
    <t>ZIZ Grégoire</t>
  </si>
  <si>
    <t>26</t>
  </si>
  <si>
    <t>équipe 02</t>
  </si>
  <si>
    <t>équipe 06</t>
  </si>
  <si>
    <t>équipe 01</t>
  </si>
  <si>
    <t>équipe 17</t>
  </si>
  <si>
    <t>équipe 04</t>
  </si>
  <si>
    <t>équipe 12</t>
  </si>
  <si>
    <t>équipe 13</t>
  </si>
  <si>
    <t>équipe 08</t>
  </si>
  <si>
    <t>équipe 11</t>
  </si>
  <si>
    <t>équipe 10</t>
  </si>
  <si>
    <t>équipe 03</t>
  </si>
  <si>
    <t>équipe 18</t>
  </si>
  <si>
    <t>équipe 16</t>
  </si>
  <si>
    <t>équipe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</si>
</sst>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00000"/>
    <numFmt numFmtId="169" formatCode="0.000"/>
  </numFmts>
  <fonts count="30">
    <font>
      <sz val="10"/>
      <name val="Arial"/>
      <family val="2"/>
    </font>
    <font>
      <b/>
      <sz val="22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sz val="10"/>
      <color indexed="8"/>
      <name val="Arial Narrow"/>
      <family val="2"/>
    </font>
    <font>
      <sz val="10"/>
      <color indexed="8"/>
      <name val="MS Sans Serif"/>
      <family val="2"/>
    </font>
    <font>
      <sz val="11"/>
      <color indexed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4"/>
      <color rgb="FFFBDE2D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48">
    <xf numFmtId="0" fontId="0" fillId="0" borderId="0">
      <alignment vertical="center"/>
    </xf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6" fillId="0" borderId="0" applyNumberFormat="0" applyFill="0" applyBorder="0" applyAlignment="0" applyProtection="0"/>
    <xf numFmtId="0" fontId="25" fillId="26" borderId="1" applyNumberFormat="0" applyAlignment="0" applyProtection="0"/>
    <xf numFmtId="0" fontId="24" fillId="0" borderId="2" applyNumberFormat="0" applyFill="0" applyAlignment="0" applyProtection="0"/>
    <xf numFmtId="0" fontId="23" fillId="27" borderId="1" applyNumberFormat="0" applyAlignment="0" applyProtection="0"/>
    <xf numFmtId="0" fontId="22" fillId="28" borderId="0" applyNumberFormat="0" applyBorder="0" applyAlignment="0" applyProtection="0"/>
    <xf numFmtId="167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1" fillId="29" borderId="0" applyNumberFormat="0" applyBorder="0" applyAlignment="0" applyProtection="0"/>
    <xf numFmtId="0" fontId="5" fillId="0" borderId="0"/>
    <xf numFmtId="0" fontId="29" fillId="30" borderId="3" applyNumberFormat="0" applyFont="0" applyAlignment="0" applyProtection="0"/>
    <xf numFmtId="9" fontId="29" fillId="0" borderId="0" applyFont="0" applyFill="0" applyBorder="0" applyAlignment="0" applyProtection="0"/>
    <xf numFmtId="0" fontId="20" fillId="31" borderId="0" applyNumberFormat="0" applyBorder="0" applyAlignment="0" applyProtection="0"/>
    <xf numFmtId="0" fontId="19" fillId="26" borderId="4" applyNumberFormat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5" applyNumberFormat="0" applyFill="0" applyAlignment="0" applyProtection="0"/>
    <xf numFmtId="0" fontId="15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12" fillId="32" borderId="9" applyNumberFormat="0" applyAlignment="0" applyProtection="0"/>
  </cellStyleXfs>
  <cellXfs count="37">
    <xf numFmtId="0" fontId="0" fillId="0" borderId="0" xfId="0">
      <alignment vertical="center"/>
    </xf>
    <xf numFmtId="0" fontId="9" fillId="9" borderId="13" xfId="0" applyFont="1" applyFill="1" applyBorder="1" applyAlignment="1">
      <alignment horizontal="center" vertical="center"/>
    </xf>
    <xf numFmtId="0" fontId="3" fillId="33" borderId="10" xfId="0" applyFont="1" applyFill="1" applyBorder="1" applyAlignment="1">
      <alignment horizontal="right" vertical="center"/>
    </xf>
    <xf numFmtId="14" fontId="3" fillId="33" borderId="11" xfId="0" applyNumberFormat="1" applyFont="1" applyFill="1" applyBorder="1" applyAlignment="1">
      <alignment horizontal="left" vertical="center"/>
    </xf>
    <xf numFmtId="0" fontId="4" fillId="33" borderId="0" xfId="0" applyFont="1" applyFill="1">
      <alignment vertical="center"/>
    </xf>
    <xf numFmtId="0" fontId="0" fillId="33" borderId="12" xfId="0" applyFill="1" applyBorder="1" applyAlignment="1"/>
    <xf numFmtId="0" fontId="6" fillId="0" borderId="13" xfId="35" applyFont="1" applyBorder="1" applyAlignment="1">
      <alignment horizontal="right"/>
    </xf>
    <xf numFmtId="2" fontId="7" fillId="34" borderId="14" xfId="37" applyNumberFormat="1" applyFont="1" applyFill="1" applyBorder="1" applyAlignment="1">
      <alignment horizontal="center"/>
    </xf>
    <xf numFmtId="2" fontId="8" fillId="34" borderId="15" xfId="0" applyNumberFormat="1" applyFont="1" applyFill="1" applyBorder="1" applyAlignment="1">
      <alignment horizontal="center"/>
    </xf>
    <xf numFmtId="0" fontId="0" fillId="0" borderId="16" xfId="0" applyBorder="1">
      <alignment vertical="center"/>
    </xf>
    <xf numFmtId="0" fontId="0" fillId="0" borderId="12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9" borderId="13" xfId="0" applyFill="1" applyBorder="1">
      <alignment vertical="center"/>
    </xf>
    <xf numFmtId="0" fontId="0" fillId="0" borderId="13" xfId="0" applyBorder="1">
      <alignment vertical="center"/>
    </xf>
    <xf numFmtId="1" fontId="7" fillId="34" borderId="14" xfId="37" applyNumberFormat="1" applyFont="1" applyFill="1" applyBorder="1" applyAlignment="1">
      <alignment horizontal="center"/>
    </xf>
    <xf numFmtId="0" fontId="0" fillId="5" borderId="13" xfId="0" applyFill="1" applyBorder="1">
      <alignment vertical="center"/>
    </xf>
    <xf numFmtId="2" fontId="0" fillId="5" borderId="13" xfId="0" applyNumberForma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4" fontId="0" fillId="5" borderId="13" xfId="0" applyNumberFormat="1" applyFill="1" applyBorder="1" applyAlignment="1">
      <alignment horizontal="center" vertical="center"/>
    </xf>
    <xf numFmtId="0" fontId="10" fillId="20" borderId="0" xfId="0" applyFont="1" applyFill="1">
      <alignment vertical="center"/>
    </xf>
    <xf numFmtId="0" fontId="11" fillId="0" borderId="0" xfId="0" applyFont="1">
      <alignment vertical="center"/>
    </xf>
    <xf numFmtId="168" fontId="0" fillId="0" borderId="0" xfId="0" applyNumberFormat="1" applyProtection="1">
      <alignment vertical="center"/>
      <protection hidden="1"/>
    </xf>
    <xf numFmtId="0" fontId="6" fillId="0" borderId="20" xfId="35" applyFont="1" applyBorder="1" applyAlignment="1">
      <alignment horizontal="right"/>
    </xf>
    <xf numFmtId="0" fontId="6" fillId="0" borderId="21" xfId="35" applyFont="1" applyBorder="1" applyAlignment="1">
      <alignment horizontal="right"/>
    </xf>
    <xf numFmtId="0" fontId="6" fillId="0" borderId="0" xfId="35" applyFont="1" applyAlignment="1">
      <alignment horizontal="right"/>
    </xf>
    <xf numFmtId="169" fontId="0" fillId="5" borderId="13" xfId="0" applyNumberFormat="1" applyFill="1" applyBorder="1" applyAlignment="1">
      <alignment horizontal="center" vertical="center"/>
    </xf>
    <xf numFmtId="169" fontId="0" fillId="0" borderId="0" xfId="0" applyNumberFormat="1">
      <alignment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33" borderId="16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9" fillId="9" borderId="13" xfId="0" applyFont="1" applyFill="1" applyBorder="1" applyAlignment="1">
      <alignment horizontal="center" vertical="center"/>
    </xf>
    <xf numFmtId="0" fontId="2" fillId="33" borderId="25" xfId="0" applyFont="1" applyFill="1" applyBorder="1" applyAlignment="1">
      <alignment horizontal="left"/>
    </xf>
    <xf numFmtId="0" fontId="0" fillId="0" borderId="26" xfId="0" applyBorder="1" applyAlignment="1"/>
  </cellXfs>
  <cellStyles count="48">
    <cellStyle name="20 % - Accent1" xfId="1" xr:uid="{00000000-0005-0000-0000-000000000000}"/>
    <cellStyle name="20 % - Accent2" xfId="2" xr:uid="{00000000-0005-0000-0000-000001000000}"/>
    <cellStyle name="20 % - Accent3" xfId="3" xr:uid="{00000000-0005-0000-0000-000002000000}"/>
    <cellStyle name="20 % - Accent4" xfId="4" xr:uid="{00000000-0005-0000-0000-000003000000}"/>
    <cellStyle name="20 % - Accent5" xfId="5" xr:uid="{00000000-0005-0000-0000-000004000000}"/>
    <cellStyle name="20 % - Accent6" xfId="6" xr:uid="{00000000-0005-0000-0000-000005000000}"/>
    <cellStyle name="40 % - Accent1" xfId="7" xr:uid="{00000000-0005-0000-0000-000006000000}"/>
    <cellStyle name="40 % - Accent2" xfId="8" xr:uid="{00000000-0005-0000-0000-000007000000}"/>
    <cellStyle name="40 % - Accent3" xfId="9" xr:uid="{00000000-0005-0000-0000-000008000000}"/>
    <cellStyle name="40 % - Accent4" xfId="10" xr:uid="{00000000-0005-0000-0000-000009000000}"/>
    <cellStyle name="40 % - Accent5" xfId="11" xr:uid="{00000000-0005-0000-0000-00000A000000}"/>
    <cellStyle name="40 % - Accent6" xfId="12" xr:uid="{00000000-0005-0000-0000-00000B000000}"/>
    <cellStyle name="60 % - Accent1" xfId="13" xr:uid="{00000000-0005-0000-0000-00000C000000}"/>
    <cellStyle name="60 % - Accent2" xfId="14" xr:uid="{00000000-0005-0000-0000-00000D000000}"/>
    <cellStyle name="60 % - Accent3" xfId="15" xr:uid="{00000000-0005-0000-0000-00000E000000}"/>
    <cellStyle name="60 % - Accent4" xfId="16" xr:uid="{00000000-0005-0000-0000-00000F000000}"/>
    <cellStyle name="60 % - Accent5" xfId="17" xr:uid="{00000000-0005-0000-0000-000010000000}"/>
    <cellStyle name="60 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Avertissement" xfId="25" xr:uid="{00000000-0005-0000-0000-000018000000}"/>
    <cellStyle name="Calcul" xfId="26" xr:uid="{00000000-0005-0000-0000-000019000000}"/>
    <cellStyle name="Cellule liée" xfId="27" xr:uid="{00000000-0005-0000-0000-00001A000000}"/>
    <cellStyle name="Comma" xfId="30" xr:uid="{00000000-0005-0000-0000-00001B000000}"/>
    <cellStyle name="Comma [0]" xfId="31" xr:uid="{00000000-0005-0000-0000-00001C000000}"/>
    <cellStyle name="Currency" xfId="32" xr:uid="{00000000-0005-0000-0000-00001D000000}"/>
    <cellStyle name="Currency [0]" xfId="33" xr:uid="{00000000-0005-0000-0000-00001E000000}"/>
    <cellStyle name="Entrée" xfId="28" xr:uid="{00000000-0005-0000-0000-00001F000000}"/>
    <cellStyle name="Insatisfaisant" xfId="29" xr:uid="{00000000-0005-0000-0000-000020000000}"/>
    <cellStyle name="Neutre" xfId="34" xr:uid="{00000000-0005-0000-0000-000021000000}"/>
    <cellStyle name="Normal" xfId="0" builtinId="0"/>
    <cellStyle name="Normal_Feuil1" xfId="35" xr:uid="{00000000-0005-0000-0000-000023000000}"/>
    <cellStyle name="Note" xfId="36" xr:uid="{00000000-0005-0000-0000-000024000000}"/>
    <cellStyle name="Percent" xfId="37" xr:uid="{00000000-0005-0000-0000-000025000000}"/>
    <cellStyle name="Satisfaisant" xfId="38" xr:uid="{00000000-0005-0000-0000-000026000000}"/>
    <cellStyle name="Sortie" xfId="39" xr:uid="{00000000-0005-0000-0000-000027000000}"/>
    <cellStyle name="Texte explicatif" xfId="40" xr:uid="{00000000-0005-0000-0000-000028000000}"/>
    <cellStyle name="Titre" xfId="41" xr:uid="{00000000-0005-0000-0000-000029000000}"/>
    <cellStyle name="Titre 1" xfId="42" xr:uid="{00000000-0005-0000-0000-00002A000000}"/>
    <cellStyle name="Titre 2" xfId="43" xr:uid="{00000000-0005-0000-0000-00002B000000}"/>
    <cellStyle name="Titre 3" xfId="44" xr:uid="{00000000-0005-0000-0000-00002C000000}"/>
    <cellStyle name="Titre 4" xfId="45" xr:uid="{00000000-0005-0000-0000-00002D000000}"/>
    <cellStyle name="Total" xfId="46" xr:uid="{00000000-0005-0000-0000-00002E000000}"/>
    <cellStyle name="Vérification" xfId="47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10864</xdr:rowOff>
    </xdr:from>
    <xdr:to>
      <xdr:col>3</xdr:col>
      <xdr:colOff>180826</xdr:colOff>
      <xdr:row>1</xdr:row>
      <xdr:rowOff>448159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80975"/>
          <a:ext cx="1981200" cy="438150"/>
        </a:xfrm>
        <a:prstGeom prst="rect">
          <a:avLst/>
        </a:prstGeom>
        <a:noFill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I35"/>
  <sheetViews>
    <sheetView workbookViewId="0">
      <selection activeCell="C2" sqref="C2"/>
    </sheetView>
  </sheetViews>
  <sheetFormatPr baseColWidth="10" defaultColWidth="9.1640625" defaultRowHeight="13"/>
  <cols>
    <col min="1" max="1" width="34.5" customWidth="1"/>
    <col min="2" max="2" width="16.33203125" customWidth="1"/>
    <col min="3" max="3" width="13.33203125" customWidth="1"/>
    <col min="4" max="4" width="14.6640625" customWidth="1"/>
    <col min="5" max="5" width="21.6640625" customWidth="1"/>
    <col min="6" max="6" width="25.1640625" customWidth="1"/>
    <col min="7" max="7" width="16.33203125" customWidth="1"/>
    <col min="8" max="8" width="15.1640625" customWidth="1"/>
    <col min="9" max="9" width="16" bestFit="1" customWidth="1"/>
    <col min="10" max="10" width="9.1640625" customWidth="1"/>
  </cols>
  <sheetData>
    <row r="1" spans="1:9">
      <c r="A1" s="21" t="s">
        <v>19</v>
      </c>
      <c r="B1" s="21" t="s">
        <v>37</v>
      </c>
      <c r="C1" s="21" t="s">
        <v>20</v>
      </c>
      <c r="D1" s="21" t="s">
        <v>0</v>
      </c>
      <c r="E1" s="21" t="s">
        <v>21</v>
      </c>
      <c r="F1" s="21" t="s">
        <v>22</v>
      </c>
      <c r="G1" s="21" t="s">
        <v>23</v>
      </c>
      <c r="H1" s="21" t="s">
        <v>24</v>
      </c>
      <c r="I1" s="21" t="s">
        <v>41</v>
      </c>
    </row>
    <row r="2" spans="1:9">
      <c r="A2" t="s">
        <v>12</v>
      </c>
      <c r="B2" t="str">
        <f>IF(ISERROR(IF(Notes!H15&lt;&gt;"",Notes!H15,"")),"",IF(Notes!H15&lt;&gt;"",Notes!H15,""))</f>
        <v/>
      </c>
      <c r="C2" s="28" t="str">
        <f>IF(ISERROR(IF(Notes!G15&lt;&gt;"",Notes!G15,"")),"",IF(Notes!G15&lt;&gt;"",Notes!G15,""))</f>
        <v>équipe 02</v>
      </c>
      <c r="D2">
        <f>IF(ISERROR(IF(Notes!F15&lt;&gt;"",Notes!F15,"")),"",IF(Notes!F15&lt;&gt;"",Notes!F15,""))</f>
        <v>16</v>
      </c>
      <c r="E2" t="str">
        <f>IF(ISERROR(IF(AND(Notes!F15&lt;&gt;"",Notes!N3=1,Notes!F15&lt;&gt;"DIS",Notes!F15&lt;&gt;"ABS",Notes!F15&lt;&gt;"AJ"),Notes!F15,"")),"",IF(AND(Notes!F15&lt;&gt;"",Notes!N3=1,Notes!F15&lt;&gt;"DIS",Notes!F15&lt;&gt;"ABS",Notes!F15&lt;&gt;"AJ"),Notes!F15,""))</f>
        <v/>
      </c>
      <c r="F2">
        <f>IF(ISERROR(IF(AND(Notes!F15&lt;&gt;"",Notes!N3=0,Notes!F15&lt;&gt;"DIS",Notes!F15&lt;&gt;"ABS",Notes!F15&lt;&gt;"AJ"),Notes!F15,"")),"",IF(AND(Notes!F15&lt;&gt;"",Notes!N3=0,Notes!F15&lt;&gt;"DIS",Notes!F15&lt;&gt;"ABS",Notes!F15&lt;&gt;"AJ"),Notes!F15,""))</f>
        <v>16</v>
      </c>
      <c r="H2" t="str">
        <f>IF(ISERROR(IF(Notes!F15="DIS","Dispensé(e)",IF(Notes!F15="ABS","Absence injustifiée",IF(Notes!F15="AJ","Absence justifiée","")))),"",IF(Notes!F15="DIS","Dispensé(e)",IF(Notes!F15="ABS","Absence injustifiée",IF(Notes!F15="AJ","Absence justifiée",""))))</f>
        <v/>
      </c>
      <c r="I2" t="str">
        <f>IF(ISERROR(IF(Notes!E15&lt;&gt;"","17/10/2023 12:15",IF(Export!B2&lt;&gt;"","17/10/2023 12:15",IF(Export!C2&lt;&gt;"","17/10/2023 12:15",IF(Export!D2&lt;&gt;"","17/10/2023 12:15",IF(Export!E2&lt;&gt;"","17/10/2023 12:15",IF(Export!F2&lt;&gt;"","17/10/2023 12:15",IF(Export!H2&lt;&gt;"","17/10/2023 12:15","01/01/2000 00:00")))))))),"01/01/2000 00:00",IF(Notes!E15&lt;&gt;"","17/10/2023 12:15",IF(Export!B2&lt;&gt;"","17/10/2023 12:15",IF(Export!C2&lt;&gt;"","17/10/2023 12:15",IF(Export!D2&lt;&gt;"","17/10/2023 12:15",IF(Export!E2&lt;&gt;"","17/10/2023 12:15",IF(Export!F2&lt;&gt;"","17/10/2023 12:15",IF(Export!H2&lt;&gt;"","17/10/2023 12:15","01/01/2000 00:00"))))))))</f>
        <v>17/10/2023 12:15</v>
      </c>
    </row>
    <row r="3" spans="1:9">
      <c r="A3" t="s">
        <v>42</v>
      </c>
      <c r="B3" t="str">
        <f>IF(ISERROR(IF(Notes!H16&lt;&gt;"",Notes!H16,"")),"",IF(Notes!H16&lt;&gt;"",Notes!H16,""))</f>
        <v/>
      </c>
      <c r="C3" s="28" t="str">
        <f>IF(ISERROR(IF(Notes!G16&lt;&gt;"",Notes!G16,"")),"",IF(Notes!G16&lt;&gt;"",Notes!G16,""))</f>
        <v>équipe 06</v>
      </c>
      <c r="D3">
        <f>IF(ISERROR(IF(Notes!F16&lt;&gt;"",Notes!F16,"")),"",IF(Notes!F16&lt;&gt;"",Notes!F16,""))</f>
        <v>8</v>
      </c>
      <c r="E3" t="str">
        <f>IF(ISERROR(IF(AND(Notes!F16&lt;&gt;"",Notes!N3=1,Notes!F16&lt;&gt;"DIS",Notes!F16&lt;&gt;"ABS",Notes!F16&lt;&gt;"AJ"),Notes!F16,"")),"",IF(AND(Notes!F16&lt;&gt;"",Notes!N3=1,Notes!F16&lt;&gt;"DIS",Notes!F16&lt;&gt;"ABS",Notes!F16&lt;&gt;"AJ"),Notes!F16,""))</f>
        <v/>
      </c>
      <c r="F3">
        <f>IF(ISERROR(IF(AND(Notes!F16&lt;&gt;"",Notes!N3=0,Notes!F16&lt;&gt;"DIS",Notes!F16&lt;&gt;"ABS",Notes!F16&lt;&gt;"AJ"),Notes!F16,"")),"",IF(AND(Notes!F16&lt;&gt;"",Notes!N3=0,Notes!F16&lt;&gt;"DIS",Notes!F16&lt;&gt;"ABS",Notes!F16&lt;&gt;"AJ"),Notes!F16,""))</f>
        <v>8</v>
      </c>
      <c r="H3" t="str">
        <f>IF(ISERROR(IF(Notes!F16="DIS","Dispensé(e)",IF(Notes!F16="ABS","Absence injustifiée",IF(Notes!F16="AJ","Absence justifiée","")))),"",IF(Notes!F16="DIS","Dispensé(e)",IF(Notes!F16="ABS","Absence injustifiée",IF(Notes!F16="AJ","Absence justifiée",""))))</f>
        <v/>
      </c>
      <c r="I3" t="str">
        <f>IF(ISERROR(IF(Notes!E16&lt;&gt;"","17/10/2023 12:15",IF(Export!B3&lt;&gt;"","17/10/2023 12:15",IF(Export!C3&lt;&gt;"","17/10/2023 12:15",IF(Export!D3&lt;&gt;"","17/10/2023 12:15",IF(Export!E3&lt;&gt;"","17/10/2023 12:15",IF(Export!F3&lt;&gt;"","17/10/2023 12:15",IF(Export!H3&lt;&gt;"","17/10/2023 12:15","01/01/2000 00:00")))))))),"01/01/2000 00:00",IF(Notes!E16&lt;&gt;"","17/10/2023 12:15",IF(Export!B3&lt;&gt;"","17/10/2023 12:15",IF(Export!C3&lt;&gt;"","17/10/2023 12:15",IF(Export!D3&lt;&gt;"","17/10/2023 12:15",IF(Export!E3&lt;&gt;"","17/10/2023 12:15",IF(Export!F3&lt;&gt;"","17/10/2023 12:15",IF(Export!H3&lt;&gt;"","17/10/2023 12:15","01/01/2000 00:00"))))))))</f>
        <v>17/10/2023 12:15</v>
      </c>
    </row>
    <row r="4" spans="1:9">
      <c r="A4" t="s">
        <v>36</v>
      </c>
      <c r="B4" t="str">
        <f>IF(ISERROR(IF(Notes!H17&lt;&gt;"",Notes!H17,"")),"",IF(Notes!H17&lt;&gt;"",Notes!H17,""))</f>
        <v/>
      </c>
      <c r="C4" s="28" t="str">
        <f>IF(ISERROR(IF(Notes!G17&lt;&gt;"",Notes!G17,"")),"",IF(Notes!G17&lt;&gt;"",Notes!G17,""))</f>
        <v>équipe 01</v>
      </c>
      <c r="D4">
        <f>IF(ISERROR(IF(Notes!F17&lt;&gt;"",Notes!F17,"")),"",IF(Notes!F17&lt;&gt;"",Notes!F17,""))</f>
        <v>14</v>
      </c>
      <c r="E4" t="str">
        <f>IF(ISERROR(IF(AND(Notes!F17&lt;&gt;"",Notes!N3=1,Notes!F17&lt;&gt;"DIS",Notes!F17&lt;&gt;"ABS",Notes!F17&lt;&gt;"AJ"),Notes!F17,"")),"",IF(AND(Notes!F17&lt;&gt;"",Notes!N3=1,Notes!F17&lt;&gt;"DIS",Notes!F17&lt;&gt;"ABS",Notes!F17&lt;&gt;"AJ"),Notes!F17,""))</f>
        <v/>
      </c>
      <c r="F4">
        <f>IF(ISERROR(IF(AND(Notes!F17&lt;&gt;"",Notes!N3=0,Notes!F17&lt;&gt;"DIS",Notes!F17&lt;&gt;"ABS",Notes!F17&lt;&gt;"AJ"),Notes!F17,"")),"",IF(AND(Notes!F17&lt;&gt;"",Notes!N3=0,Notes!F17&lt;&gt;"DIS",Notes!F17&lt;&gt;"ABS",Notes!F17&lt;&gt;"AJ"),Notes!F17,""))</f>
        <v>14</v>
      </c>
      <c r="H4" t="str">
        <f>IF(ISERROR(IF(Notes!F17="DIS","Dispensé(e)",IF(Notes!F17="ABS","Absence injustifiée",IF(Notes!F17="AJ","Absence justifiée","")))),"",IF(Notes!F17="DIS","Dispensé(e)",IF(Notes!F17="ABS","Absence injustifiée",IF(Notes!F17="AJ","Absence justifiée",""))))</f>
        <v/>
      </c>
      <c r="I4" t="str">
        <f>IF(ISERROR(IF(Notes!E17&lt;&gt;"","17/10/2023 12:15",IF(Export!B4&lt;&gt;"","17/10/2023 12:15",IF(Export!C4&lt;&gt;"","17/10/2023 12:15",IF(Export!D4&lt;&gt;"","17/10/2023 12:15",IF(Export!E4&lt;&gt;"","17/10/2023 12:15",IF(Export!F4&lt;&gt;"","17/10/2023 12:15",IF(Export!H4&lt;&gt;"","17/10/2023 12:15","01/01/2000 00:00")))))))),"01/01/2000 00:00",IF(Notes!E17&lt;&gt;"","17/10/2023 12:15",IF(Export!B4&lt;&gt;"","17/10/2023 12:15",IF(Export!C4&lt;&gt;"","17/10/2023 12:15",IF(Export!D4&lt;&gt;"","17/10/2023 12:15",IF(Export!E4&lt;&gt;"","17/10/2023 12:15",IF(Export!F4&lt;&gt;"","17/10/2023 12:15",IF(Export!H4&lt;&gt;"","17/10/2023 12:15","01/01/2000 00:00"))))))))</f>
        <v>17/10/2023 12:15</v>
      </c>
    </row>
    <row r="5" spans="1:9">
      <c r="A5" t="s">
        <v>18</v>
      </c>
      <c r="B5" t="str">
        <f>IF(ISERROR(IF(Notes!H18&lt;&gt;"",Notes!H18,"")),"",IF(Notes!H18&lt;&gt;"",Notes!H18,""))</f>
        <v/>
      </c>
      <c r="C5" s="28" t="str">
        <f>IF(ISERROR(IF(Notes!G18&lt;&gt;"",Notes!G18,"")),"",IF(Notes!G18&lt;&gt;"",Notes!G18,""))</f>
        <v>équipe 17</v>
      </c>
      <c r="D5">
        <f>IF(ISERROR(IF(Notes!F18&lt;&gt;"",Notes!F18,"")),"",IF(Notes!F18&lt;&gt;"",Notes!F18,""))</f>
        <v>15</v>
      </c>
      <c r="E5" t="str">
        <f>IF(ISERROR(IF(AND(Notes!F18&lt;&gt;"",Notes!N3=1,Notes!F18&lt;&gt;"DIS",Notes!F18&lt;&gt;"ABS",Notes!F18&lt;&gt;"AJ"),Notes!F18,"")),"",IF(AND(Notes!F18&lt;&gt;"",Notes!N3=1,Notes!F18&lt;&gt;"DIS",Notes!F18&lt;&gt;"ABS",Notes!F18&lt;&gt;"AJ"),Notes!F18,""))</f>
        <v/>
      </c>
      <c r="F5">
        <f>IF(ISERROR(IF(AND(Notes!F18&lt;&gt;"",Notes!N3=0,Notes!F18&lt;&gt;"DIS",Notes!F18&lt;&gt;"ABS",Notes!F18&lt;&gt;"AJ"),Notes!F18,"")),"",IF(AND(Notes!F18&lt;&gt;"",Notes!N3=0,Notes!F18&lt;&gt;"DIS",Notes!F18&lt;&gt;"ABS",Notes!F18&lt;&gt;"AJ"),Notes!F18,""))</f>
        <v>15</v>
      </c>
      <c r="H5" t="str">
        <f>IF(ISERROR(IF(Notes!F18="DIS","Dispensé(e)",IF(Notes!F18="ABS","Absence injustifiée",IF(Notes!F18="AJ","Absence justifiée","")))),"",IF(Notes!F18="DIS","Dispensé(e)",IF(Notes!F18="ABS","Absence injustifiée",IF(Notes!F18="AJ","Absence justifiée",""))))</f>
        <v/>
      </c>
      <c r="I5" t="str">
        <f>IF(ISERROR(IF(Notes!E18&lt;&gt;"","17/10/2023 12:15",IF(Export!B5&lt;&gt;"","17/10/2023 12:15",IF(Export!C5&lt;&gt;"","17/10/2023 12:15",IF(Export!D5&lt;&gt;"","17/10/2023 12:15",IF(Export!E5&lt;&gt;"","17/10/2023 12:15",IF(Export!F5&lt;&gt;"","17/10/2023 12:15",IF(Export!H5&lt;&gt;"","17/10/2023 12:15","01/01/2000 00:00")))))))),"01/01/2000 00:00",IF(Notes!E18&lt;&gt;"","17/10/2023 12:15",IF(Export!B5&lt;&gt;"","17/10/2023 12:15",IF(Export!C5&lt;&gt;"","17/10/2023 12:15",IF(Export!D5&lt;&gt;"","17/10/2023 12:15",IF(Export!E5&lt;&gt;"","17/10/2023 12:15",IF(Export!F5&lt;&gt;"","17/10/2023 12:15",IF(Export!H5&lt;&gt;"","17/10/2023 12:15","01/01/2000 00:00"))))))))</f>
        <v>17/10/2023 12:15</v>
      </c>
    </row>
    <row r="6" spans="1:9">
      <c r="A6" t="s">
        <v>17</v>
      </c>
      <c r="B6" t="str">
        <f>IF(ISERROR(IF(Notes!H19&lt;&gt;"",Notes!H19,"")),"",IF(Notes!H19&lt;&gt;"",Notes!H19,""))</f>
        <v/>
      </c>
      <c r="C6" s="28" t="str">
        <f>IF(ISERROR(IF(Notes!G19&lt;&gt;"",Notes!G19,"")),"",IF(Notes!G19&lt;&gt;"",Notes!G19,""))</f>
        <v>équipe 04</v>
      </c>
      <c r="D6">
        <f>IF(ISERROR(IF(Notes!F19&lt;&gt;"",Notes!F19,"")),"",IF(Notes!F19&lt;&gt;"",Notes!F19,""))</f>
        <v>12</v>
      </c>
      <c r="E6" t="str">
        <f>IF(ISERROR(IF(AND(Notes!F19&lt;&gt;"",Notes!N3=1,Notes!F19&lt;&gt;"DIS",Notes!F19&lt;&gt;"ABS",Notes!F19&lt;&gt;"AJ"),Notes!F19,"")),"",IF(AND(Notes!F19&lt;&gt;"",Notes!N3=1,Notes!F19&lt;&gt;"DIS",Notes!F19&lt;&gt;"ABS",Notes!F19&lt;&gt;"AJ"),Notes!F19,""))</f>
        <v/>
      </c>
      <c r="F6">
        <f>IF(ISERROR(IF(AND(Notes!F19&lt;&gt;"",Notes!N3=0,Notes!F19&lt;&gt;"DIS",Notes!F19&lt;&gt;"ABS",Notes!F19&lt;&gt;"AJ"),Notes!F19,"")),"",IF(AND(Notes!F19&lt;&gt;"",Notes!N3=0,Notes!F19&lt;&gt;"DIS",Notes!F19&lt;&gt;"ABS",Notes!F19&lt;&gt;"AJ"),Notes!F19,""))</f>
        <v>12</v>
      </c>
      <c r="H6" t="str">
        <f>IF(ISERROR(IF(Notes!F19="DIS","Dispensé(e)",IF(Notes!F19="ABS","Absence injustifiée",IF(Notes!F19="AJ","Absence justifiée","")))),"",IF(Notes!F19="DIS","Dispensé(e)",IF(Notes!F19="ABS","Absence injustifiée",IF(Notes!F19="AJ","Absence justifiée",""))))</f>
        <v/>
      </c>
      <c r="I6" t="str">
        <f>IF(ISERROR(IF(Notes!E19&lt;&gt;"","17/10/2023 12:15",IF(Export!B6&lt;&gt;"","17/10/2023 12:15",IF(Export!C6&lt;&gt;"","17/10/2023 12:15",IF(Export!D6&lt;&gt;"","17/10/2023 12:15",IF(Export!E6&lt;&gt;"","17/10/2023 12:15",IF(Export!F6&lt;&gt;"","17/10/2023 12:15",IF(Export!H6&lt;&gt;"","17/10/2023 12:15","01/01/2000 00:00")))))))),"01/01/2000 00:00",IF(Notes!E19&lt;&gt;"","17/10/2023 12:15",IF(Export!B6&lt;&gt;"","17/10/2023 12:15",IF(Export!C6&lt;&gt;"","17/10/2023 12:15",IF(Export!D6&lt;&gt;"","17/10/2023 12:15",IF(Export!E6&lt;&gt;"","17/10/2023 12:15",IF(Export!F6&lt;&gt;"","17/10/2023 12:15",IF(Export!H6&lt;&gt;"","17/10/2023 12:15","01/01/2000 00:00"))))))))</f>
        <v>17/10/2023 12:15</v>
      </c>
    </row>
    <row r="7" spans="1:9">
      <c r="A7" t="s">
        <v>16</v>
      </c>
      <c r="B7" t="str">
        <f>IF(ISERROR(IF(Notes!H20&lt;&gt;"",Notes!H20,"")),"",IF(Notes!H20&lt;&gt;"",Notes!H20,""))</f>
        <v/>
      </c>
      <c r="C7" s="28" t="str">
        <f>IF(ISERROR(IF(Notes!G20&lt;&gt;"",Notes!G20,"")),"",IF(Notes!G20&lt;&gt;"",Notes!G20,""))</f>
        <v>équipe 12</v>
      </c>
      <c r="D7">
        <f>IF(ISERROR(IF(Notes!F20&lt;&gt;"",Notes!F20,"")),"",IF(Notes!F20&lt;&gt;"",Notes!F20,""))</f>
        <v>14</v>
      </c>
      <c r="E7" t="str">
        <f>IF(ISERROR(IF(AND(Notes!F20&lt;&gt;"",Notes!N3=1,Notes!F20&lt;&gt;"DIS",Notes!F20&lt;&gt;"ABS",Notes!F20&lt;&gt;"AJ"),Notes!F20,"")),"",IF(AND(Notes!F20&lt;&gt;"",Notes!N3=1,Notes!F20&lt;&gt;"DIS",Notes!F20&lt;&gt;"ABS",Notes!F20&lt;&gt;"AJ"),Notes!F20,""))</f>
        <v/>
      </c>
      <c r="F7">
        <f>IF(ISERROR(IF(AND(Notes!F20&lt;&gt;"",Notes!N3=0,Notes!F20&lt;&gt;"DIS",Notes!F20&lt;&gt;"ABS",Notes!F20&lt;&gt;"AJ"),Notes!F20,"")),"",IF(AND(Notes!F20&lt;&gt;"",Notes!N3=0,Notes!F20&lt;&gt;"DIS",Notes!F20&lt;&gt;"ABS",Notes!F20&lt;&gt;"AJ"),Notes!F20,""))</f>
        <v>14</v>
      </c>
      <c r="H7" t="str">
        <f>IF(ISERROR(IF(Notes!F20="DIS","Dispensé(e)",IF(Notes!F20="ABS","Absence injustifiée",IF(Notes!F20="AJ","Absence justifiée","")))),"",IF(Notes!F20="DIS","Dispensé(e)",IF(Notes!F20="ABS","Absence injustifiée",IF(Notes!F20="AJ","Absence justifiée",""))))</f>
        <v/>
      </c>
      <c r="I7" t="str">
        <f>IF(ISERROR(IF(Notes!E20&lt;&gt;"","17/10/2023 12:15",IF(Export!B7&lt;&gt;"","17/10/2023 12:15",IF(Export!C7&lt;&gt;"","17/10/2023 12:15",IF(Export!D7&lt;&gt;"","17/10/2023 12:15",IF(Export!E7&lt;&gt;"","17/10/2023 12:15",IF(Export!F7&lt;&gt;"","17/10/2023 12:15",IF(Export!H7&lt;&gt;"","17/10/2023 12:15","01/01/2000 00:00")))))))),"01/01/2000 00:00",IF(Notes!E20&lt;&gt;"","17/10/2023 12:15",IF(Export!B7&lt;&gt;"","17/10/2023 12:15",IF(Export!C7&lt;&gt;"","17/10/2023 12:15",IF(Export!D7&lt;&gt;"","17/10/2023 12:15",IF(Export!E7&lt;&gt;"","17/10/2023 12:15",IF(Export!F7&lt;&gt;"","17/10/2023 12:15",IF(Export!H7&lt;&gt;"","17/10/2023 12:15","01/01/2000 00:00"))))))))</f>
        <v>17/10/2023 12:15</v>
      </c>
    </row>
    <row r="8" spans="1:9">
      <c r="A8" t="s">
        <v>15</v>
      </c>
      <c r="B8" t="str">
        <f>IF(ISERROR(IF(Notes!H21&lt;&gt;"",Notes!H21,"")),"",IF(Notes!H21&lt;&gt;"",Notes!H21,""))</f>
        <v/>
      </c>
      <c r="C8" s="28" t="str">
        <f>IF(ISERROR(IF(Notes!G21&lt;&gt;"",Notes!G21,"")),"",IF(Notes!G21&lt;&gt;"",Notes!G21,""))</f>
        <v>équipe 13</v>
      </c>
      <c r="D8">
        <f>IF(ISERROR(IF(Notes!F21&lt;&gt;"",Notes!F21,"")),"",IF(Notes!F21&lt;&gt;"",Notes!F21,""))</f>
        <v>12</v>
      </c>
      <c r="E8" t="str">
        <f>IF(ISERROR(IF(AND(Notes!F21&lt;&gt;"",Notes!N3=1,Notes!F21&lt;&gt;"DIS",Notes!F21&lt;&gt;"ABS",Notes!F21&lt;&gt;"AJ"),Notes!F21,"")),"",IF(AND(Notes!F21&lt;&gt;"",Notes!N3=1,Notes!F21&lt;&gt;"DIS",Notes!F21&lt;&gt;"ABS",Notes!F21&lt;&gt;"AJ"),Notes!F21,""))</f>
        <v/>
      </c>
      <c r="F8">
        <f>IF(ISERROR(IF(AND(Notes!F21&lt;&gt;"",Notes!N3=0,Notes!F21&lt;&gt;"DIS",Notes!F21&lt;&gt;"ABS",Notes!F21&lt;&gt;"AJ"),Notes!F21,"")),"",IF(AND(Notes!F21&lt;&gt;"",Notes!N3=0,Notes!F21&lt;&gt;"DIS",Notes!F21&lt;&gt;"ABS",Notes!F21&lt;&gt;"AJ"),Notes!F21,""))</f>
        <v>12</v>
      </c>
      <c r="H8" t="str">
        <f>IF(ISERROR(IF(Notes!F21="DIS","Dispensé(e)",IF(Notes!F21="ABS","Absence injustifiée",IF(Notes!F21="AJ","Absence justifiée","")))),"",IF(Notes!F21="DIS","Dispensé(e)",IF(Notes!F21="ABS","Absence injustifiée",IF(Notes!F21="AJ","Absence justifiée",""))))</f>
        <v/>
      </c>
      <c r="I8" t="str">
        <f>IF(ISERROR(IF(Notes!E21&lt;&gt;"","17/10/2023 12:15",IF(Export!B8&lt;&gt;"","17/10/2023 12:15",IF(Export!C8&lt;&gt;"","17/10/2023 12:15",IF(Export!D8&lt;&gt;"","17/10/2023 12:15",IF(Export!E8&lt;&gt;"","17/10/2023 12:15",IF(Export!F8&lt;&gt;"","17/10/2023 12:15",IF(Export!H8&lt;&gt;"","17/10/2023 12:15","01/01/2000 00:00")))))))),"01/01/2000 00:00",IF(Notes!E21&lt;&gt;"","17/10/2023 12:15",IF(Export!B8&lt;&gt;"","17/10/2023 12:15",IF(Export!C8&lt;&gt;"","17/10/2023 12:15",IF(Export!D8&lt;&gt;"","17/10/2023 12:15",IF(Export!E8&lt;&gt;"","17/10/2023 12:15",IF(Export!F8&lt;&gt;"","17/10/2023 12:15",IF(Export!H8&lt;&gt;"","17/10/2023 12:15","01/01/2000 00:00"))))))))</f>
        <v>17/10/2023 12:15</v>
      </c>
    </row>
    <row r="9" spans="1:9">
      <c r="A9" t="s">
        <v>14</v>
      </c>
      <c r="B9" t="str">
        <f>IF(ISERROR(IF(Notes!H22&lt;&gt;"",Notes!H22,"")),"",IF(Notes!H22&lt;&gt;"",Notes!H22,""))</f>
        <v/>
      </c>
      <c r="C9" s="28" t="str">
        <f>IF(ISERROR(IF(Notes!G22&lt;&gt;"",Notes!G22,"")),"",IF(Notes!G22&lt;&gt;"",Notes!G22,""))</f>
        <v>équipe 01</v>
      </c>
      <c r="D9">
        <f>IF(ISERROR(IF(Notes!F22&lt;&gt;"",Notes!F22,"")),"",IF(Notes!F22&lt;&gt;"",Notes!F22,""))</f>
        <v>14</v>
      </c>
      <c r="E9" t="str">
        <f>IF(ISERROR(IF(AND(Notes!F22&lt;&gt;"",Notes!N3=1,Notes!F22&lt;&gt;"DIS",Notes!F22&lt;&gt;"ABS",Notes!F22&lt;&gt;"AJ"),Notes!F22,"")),"",IF(AND(Notes!F22&lt;&gt;"",Notes!N3=1,Notes!F22&lt;&gt;"DIS",Notes!F22&lt;&gt;"ABS",Notes!F22&lt;&gt;"AJ"),Notes!F22,""))</f>
        <v/>
      </c>
      <c r="F9">
        <f>IF(ISERROR(IF(AND(Notes!F22&lt;&gt;"",Notes!N3=0,Notes!F22&lt;&gt;"DIS",Notes!F22&lt;&gt;"ABS",Notes!F22&lt;&gt;"AJ"),Notes!F22,"")),"",IF(AND(Notes!F22&lt;&gt;"",Notes!N3=0,Notes!F22&lt;&gt;"DIS",Notes!F22&lt;&gt;"ABS",Notes!F22&lt;&gt;"AJ"),Notes!F22,""))</f>
        <v>14</v>
      </c>
      <c r="H9" t="str">
        <f>IF(ISERROR(IF(Notes!F22="DIS","Dispensé(e)",IF(Notes!F22="ABS","Absence injustifiée",IF(Notes!F22="AJ","Absence justifiée","")))),"",IF(Notes!F22="DIS","Dispensé(e)",IF(Notes!F22="ABS","Absence injustifiée",IF(Notes!F22="AJ","Absence justifiée",""))))</f>
        <v/>
      </c>
      <c r="I9" t="str">
        <f>IF(ISERROR(IF(Notes!E22&lt;&gt;"","17/10/2023 12:15",IF(Export!B9&lt;&gt;"","17/10/2023 12:15",IF(Export!C9&lt;&gt;"","17/10/2023 12:15",IF(Export!D9&lt;&gt;"","17/10/2023 12:15",IF(Export!E9&lt;&gt;"","17/10/2023 12:15",IF(Export!F9&lt;&gt;"","17/10/2023 12:15",IF(Export!H9&lt;&gt;"","17/10/2023 12:15","01/01/2000 00:00")))))))),"01/01/2000 00:00",IF(Notes!E22&lt;&gt;"","17/10/2023 12:15",IF(Export!B9&lt;&gt;"","17/10/2023 12:15",IF(Export!C9&lt;&gt;"","17/10/2023 12:15",IF(Export!D9&lt;&gt;"","17/10/2023 12:15",IF(Export!E9&lt;&gt;"","17/10/2023 12:15",IF(Export!F9&lt;&gt;"","17/10/2023 12:15",IF(Export!H9&lt;&gt;"","17/10/2023 12:15","01/01/2000 00:00"))))))))</f>
        <v>17/10/2023 12:15</v>
      </c>
    </row>
    <row r="10" spans="1:9">
      <c r="A10" t="s">
        <v>13</v>
      </c>
      <c r="B10" t="str">
        <f>IF(ISERROR(IF(Notes!H23&lt;&gt;"",Notes!H23,"")),"",IF(Notes!H23&lt;&gt;"",Notes!H23,""))</f>
        <v/>
      </c>
      <c r="C10" s="28" t="str">
        <f>IF(ISERROR(IF(Notes!G23&lt;&gt;"",Notes!G23,"")),"",IF(Notes!G23&lt;&gt;"",Notes!G23,""))</f>
        <v>équipe 17</v>
      </c>
      <c r="D10">
        <f>IF(ISERROR(IF(Notes!F23&lt;&gt;"",Notes!F23,"")),"",IF(Notes!F23&lt;&gt;"",Notes!F23,""))</f>
        <v>15</v>
      </c>
      <c r="E10" t="str">
        <f>IF(ISERROR(IF(AND(Notes!F23&lt;&gt;"",Notes!N3=1,Notes!F23&lt;&gt;"DIS",Notes!F23&lt;&gt;"ABS",Notes!F23&lt;&gt;"AJ"),Notes!F23,"")),"",IF(AND(Notes!F23&lt;&gt;"",Notes!N3=1,Notes!F23&lt;&gt;"DIS",Notes!F23&lt;&gt;"ABS",Notes!F23&lt;&gt;"AJ"),Notes!F23,""))</f>
        <v/>
      </c>
      <c r="F10">
        <f>IF(ISERROR(IF(AND(Notes!F23&lt;&gt;"",Notes!N3=0,Notes!F23&lt;&gt;"DIS",Notes!F23&lt;&gt;"ABS",Notes!F23&lt;&gt;"AJ"),Notes!F23,"")),"",IF(AND(Notes!F23&lt;&gt;"",Notes!N3=0,Notes!F23&lt;&gt;"DIS",Notes!F23&lt;&gt;"ABS",Notes!F23&lt;&gt;"AJ"),Notes!F23,""))</f>
        <v>15</v>
      </c>
      <c r="H10" t="str">
        <f>IF(ISERROR(IF(Notes!F23="DIS","Dispensé(e)",IF(Notes!F23="ABS","Absence injustifiée",IF(Notes!F23="AJ","Absence justifiée","")))),"",IF(Notes!F23="DIS","Dispensé(e)",IF(Notes!F23="ABS","Absence injustifiée",IF(Notes!F23="AJ","Absence justifiée",""))))</f>
        <v/>
      </c>
      <c r="I10" t="str">
        <f>IF(ISERROR(IF(Notes!E23&lt;&gt;"","17/10/2023 12:15",IF(Export!B10&lt;&gt;"","17/10/2023 12:15",IF(Export!C10&lt;&gt;"","17/10/2023 12:15",IF(Export!D10&lt;&gt;"","17/10/2023 12:15",IF(Export!E10&lt;&gt;"","17/10/2023 12:15",IF(Export!F10&lt;&gt;"","17/10/2023 12:15",IF(Export!H10&lt;&gt;"","17/10/2023 12:15","01/01/2000 00:00")))))))),"01/01/2000 00:00",IF(Notes!E23&lt;&gt;"","17/10/2023 12:15",IF(Export!B10&lt;&gt;"","17/10/2023 12:15",IF(Export!C10&lt;&gt;"","17/10/2023 12:15",IF(Export!D10&lt;&gt;"","17/10/2023 12:15",IF(Export!E10&lt;&gt;"","17/10/2023 12:15",IF(Export!F10&lt;&gt;"","17/10/2023 12:15",IF(Export!H10&lt;&gt;"","17/10/2023 12:15","01/01/2000 00:00"))))))))</f>
        <v>17/10/2023 12:15</v>
      </c>
    </row>
    <row r="11" spans="1:9">
      <c r="A11" t="s">
        <v>46</v>
      </c>
      <c r="B11" t="str">
        <f>IF(ISERROR(IF(Notes!H24&lt;&gt;"",Notes!H24,"")),"",IF(Notes!H24&lt;&gt;"",Notes!H24,""))</f>
        <v/>
      </c>
      <c r="C11" s="28" t="str">
        <f>IF(ISERROR(IF(Notes!G24&lt;&gt;"",Notes!G24,"")),"",IF(Notes!G24&lt;&gt;"",Notes!G24,""))</f>
        <v>équipe 08</v>
      </c>
      <c r="D11">
        <f>IF(ISERROR(IF(Notes!F24&lt;&gt;"",Notes!F24,"")),"",IF(Notes!F24&lt;&gt;"",Notes!F24,""))</f>
        <v>13</v>
      </c>
      <c r="E11" t="str">
        <f>IF(ISERROR(IF(AND(Notes!F24&lt;&gt;"",Notes!N3=1,Notes!F24&lt;&gt;"DIS",Notes!F24&lt;&gt;"ABS",Notes!F24&lt;&gt;"AJ"),Notes!F24,"")),"",IF(AND(Notes!F24&lt;&gt;"",Notes!N3=1,Notes!F24&lt;&gt;"DIS",Notes!F24&lt;&gt;"ABS",Notes!F24&lt;&gt;"AJ"),Notes!F24,""))</f>
        <v/>
      </c>
      <c r="F11">
        <f>IF(ISERROR(IF(AND(Notes!F24&lt;&gt;"",Notes!N3=0,Notes!F24&lt;&gt;"DIS",Notes!F24&lt;&gt;"ABS",Notes!F24&lt;&gt;"AJ"),Notes!F24,"")),"",IF(AND(Notes!F24&lt;&gt;"",Notes!N3=0,Notes!F24&lt;&gt;"DIS",Notes!F24&lt;&gt;"ABS",Notes!F24&lt;&gt;"AJ"),Notes!F24,""))</f>
        <v>13</v>
      </c>
      <c r="H11" t="str">
        <f>IF(ISERROR(IF(Notes!F24="DIS","Dispensé(e)",IF(Notes!F24="ABS","Absence injustifiée",IF(Notes!F24="AJ","Absence justifiée","")))),"",IF(Notes!F24="DIS","Dispensé(e)",IF(Notes!F24="ABS","Absence injustifiée",IF(Notes!F24="AJ","Absence justifiée",""))))</f>
        <v/>
      </c>
      <c r="I11" t="str">
        <f>IF(ISERROR(IF(Notes!E24&lt;&gt;"","17/10/2023 12:15",IF(Export!B11&lt;&gt;"","17/10/2023 12:15",IF(Export!C11&lt;&gt;"","17/10/2023 12:15",IF(Export!D11&lt;&gt;"","17/10/2023 12:15",IF(Export!E11&lt;&gt;"","17/10/2023 12:15",IF(Export!F11&lt;&gt;"","17/10/2023 12:15",IF(Export!H11&lt;&gt;"","17/10/2023 12:15","01/01/2000 00:00")))))))),"01/01/2000 00:00",IF(Notes!E24&lt;&gt;"","17/10/2023 12:15",IF(Export!B11&lt;&gt;"","17/10/2023 12:15",IF(Export!C11&lt;&gt;"","17/10/2023 12:15",IF(Export!D11&lt;&gt;"","17/10/2023 12:15",IF(Export!E11&lt;&gt;"","17/10/2023 12:15",IF(Export!F11&lt;&gt;"","17/10/2023 12:15",IF(Export!H11&lt;&gt;"","17/10/2023 12:15","01/01/2000 00:00"))))))))</f>
        <v>17/10/2023 12:15</v>
      </c>
    </row>
    <row r="12" spans="1:9">
      <c r="A12" t="s">
        <v>47</v>
      </c>
      <c r="B12" t="str">
        <f>IF(ISERROR(IF(Notes!H25&lt;&gt;"",Notes!H25,"")),"",IF(Notes!H25&lt;&gt;"",Notes!H25,""))</f>
        <v/>
      </c>
      <c r="C12" s="28" t="str">
        <f>IF(ISERROR(IF(Notes!G25&lt;&gt;"",Notes!G25,"")),"",IF(Notes!G25&lt;&gt;"",Notes!G25,""))</f>
        <v>équipe 11</v>
      </c>
      <c r="D12">
        <f>IF(ISERROR(IF(Notes!F25&lt;&gt;"",Notes!F25,"")),"",IF(Notes!F25&lt;&gt;"",Notes!F25,""))</f>
        <v>12</v>
      </c>
      <c r="E12" t="str">
        <f>IF(ISERROR(IF(AND(Notes!F25&lt;&gt;"",Notes!N3=1,Notes!F25&lt;&gt;"DIS",Notes!F25&lt;&gt;"ABS",Notes!F25&lt;&gt;"AJ"),Notes!F25,"")),"",IF(AND(Notes!F25&lt;&gt;"",Notes!N3=1,Notes!F25&lt;&gt;"DIS",Notes!F25&lt;&gt;"ABS",Notes!F25&lt;&gt;"AJ"),Notes!F25,""))</f>
        <v/>
      </c>
      <c r="F12">
        <f>IF(ISERROR(IF(AND(Notes!F25&lt;&gt;"",Notes!N3=0,Notes!F25&lt;&gt;"DIS",Notes!F25&lt;&gt;"ABS",Notes!F25&lt;&gt;"AJ"),Notes!F25,"")),"",IF(AND(Notes!F25&lt;&gt;"",Notes!N3=0,Notes!F25&lt;&gt;"DIS",Notes!F25&lt;&gt;"ABS",Notes!F25&lt;&gt;"AJ"),Notes!F25,""))</f>
        <v>12</v>
      </c>
      <c r="H12" t="str">
        <f>IF(ISERROR(IF(Notes!F25="DIS","Dispensé(e)",IF(Notes!F25="ABS","Absence injustifiée",IF(Notes!F25="AJ","Absence justifiée","")))),"",IF(Notes!F25="DIS","Dispensé(e)",IF(Notes!F25="ABS","Absence injustifiée",IF(Notes!F25="AJ","Absence justifiée",""))))</f>
        <v/>
      </c>
      <c r="I12" t="str">
        <f>IF(ISERROR(IF(Notes!E25&lt;&gt;"","17/10/2023 12:15",IF(Export!B12&lt;&gt;"","17/10/2023 12:15",IF(Export!C12&lt;&gt;"","17/10/2023 12:15",IF(Export!D12&lt;&gt;"","17/10/2023 12:15",IF(Export!E12&lt;&gt;"","17/10/2023 12:15",IF(Export!F12&lt;&gt;"","17/10/2023 12:15",IF(Export!H12&lt;&gt;"","17/10/2023 12:15","01/01/2000 00:00")))))))),"01/01/2000 00:00",IF(Notes!E25&lt;&gt;"","17/10/2023 12:15",IF(Export!B12&lt;&gt;"","17/10/2023 12:15",IF(Export!C12&lt;&gt;"","17/10/2023 12:15",IF(Export!D12&lt;&gt;"","17/10/2023 12:15",IF(Export!E12&lt;&gt;"","17/10/2023 12:15",IF(Export!F12&lt;&gt;"","17/10/2023 12:15",IF(Export!H12&lt;&gt;"","17/10/2023 12:15","01/01/2000 00:00"))))))))</f>
        <v>17/10/2023 12:15</v>
      </c>
    </row>
    <row r="13" spans="1:9">
      <c r="A13" t="s">
        <v>48</v>
      </c>
      <c r="B13" t="str">
        <f>IF(ISERROR(IF(Notes!H26&lt;&gt;"",Notes!H26,"")),"",IF(Notes!H26&lt;&gt;"",Notes!H26,""))</f>
        <v/>
      </c>
      <c r="C13" s="28" t="str">
        <f>IF(ISERROR(IF(Notes!G26&lt;&gt;"",Notes!G26,"")),"",IF(Notes!G26&lt;&gt;"",Notes!G26,""))</f>
        <v>équipe 08</v>
      </c>
      <c r="D13">
        <f>IF(ISERROR(IF(Notes!F26&lt;&gt;"",Notes!F26,"")),"",IF(Notes!F26&lt;&gt;"",Notes!F26,""))</f>
        <v>13</v>
      </c>
      <c r="E13" t="str">
        <f>IF(ISERROR(IF(AND(Notes!F26&lt;&gt;"",Notes!N3=1,Notes!F26&lt;&gt;"DIS",Notes!F26&lt;&gt;"ABS",Notes!F26&lt;&gt;"AJ"),Notes!F26,"")),"",IF(AND(Notes!F26&lt;&gt;"",Notes!N3=1,Notes!F26&lt;&gt;"DIS",Notes!F26&lt;&gt;"ABS",Notes!F26&lt;&gt;"AJ"),Notes!F26,""))</f>
        <v/>
      </c>
      <c r="F13">
        <f>IF(ISERROR(IF(AND(Notes!F26&lt;&gt;"",Notes!N3=0,Notes!F26&lt;&gt;"DIS",Notes!F26&lt;&gt;"ABS",Notes!F26&lt;&gt;"AJ"),Notes!F26,"")),"",IF(AND(Notes!F26&lt;&gt;"",Notes!N3=0,Notes!F26&lt;&gt;"DIS",Notes!F26&lt;&gt;"ABS",Notes!F26&lt;&gt;"AJ"),Notes!F26,""))</f>
        <v>13</v>
      </c>
      <c r="H13" t="str">
        <f>IF(ISERROR(IF(Notes!F26="DIS","Dispensé(e)",IF(Notes!F26="ABS","Absence injustifiée",IF(Notes!F26="AJ","Absence justifiée","")))),"",IF(Notes!F26="DIS","Dispensé(e)",IF(Notes!F26="ABS","Absence injustifiée",IF(Notes!F26="AJ","Absence justifiée",""))))</f>
        <v/>
      </c>
      <c r="I13" t="str">
        <f>IF(ISERROR(IF(Notes!E26&lt;&gt;"","17/10/2023 12:15",IF(Export!B13&lt;&gt;"","17/10/2023 12:15",IF(Export!C13&lt;&gt;"","17/10/2023 12:15",IF(Export!D13&lt;&gt;"","17/10/2023 12:15",IF(Export!E13&lt;&gt;"","17/10/2023 12:15",IF(Export!F13&lt;&gt;"","17/10/2023 12:15",IF(Export!H13&lt;&gt;"","17/10/2023 12:15","01/01/2000 00:00")))))))),"01/01/2000 00:00",IF(Notes!E26&lt;&gt;"","17/10/2023 12:15",IF(Export!B13&lt;&gt;"","17/10/2023 12:15",IF(Export!C13&lt;&gt;"","17/10/2023 12:15",IF(Export!D13&lt;&gt;"","17/10/2023 12:15",IF(Export!E13&lt;&gt;"","17/10/2023 12:15",IF(Export!F13&lt;&gt;"","17/10/2023 12:15",IF(Export!H13&lt;&gt;"","17/10/2023 12:15","01/01/2000 00:00"))))))))</f>
        <v>17/10/2023 12:15</v>
      </c>
    </row>
    <row r="14" spans="1:9">
      <c r="A14" t="s">
        <v>49</v>
      </c>
      <c r="B14" t="str">
        <f>IF(ISERROR(IF(Notes!H27&lt;&gt;"",Notes!H27,"")),"",IF(Notes!H27&lt;&gt;"",Notes!H27,""))</f>
        <v/>
      </c>
      <c r="C14" s="28" t="str">
        <f>IF(ISERROR(IF(Notes!G27&lt;&gt;"",Notes!G27,"")),"",IF(Notes!G27&lt;&gt;"",Notes!G27,""))</f>
        <v>équipe 10</v>
      </c>
      <c r="D14">
        <f>IF(ISERROR(IF(Notes!F27&lt;&gt;"",Notes!F27,"")),"",IF(Notes!F27&lt;&gt;"",Notes!F27,""))</f>
        <v>16</v>
      </c>
      <c r="E14" t="str">
        <f>IF(ISERROR(IF(AND(Notes!F27&lt;&gt;"",Notes!N3=1,Notes!F27&lt;&gt;"DIS",Notes!F27&lt;&gt;"ABS",Notes!F27&lt;&gt;"AJ"),Notes!F27,"")),"",IF(AND(Notes!F27&lt;&gt;"",Notes!N3=1,Notes!F27&lt;&gt;"DIS",Notes!F27&lt;&gt;"ABS",Notes!F27&lt;&gt;"AJ"),Notes!F27,""))</f>
        <v/>
      </c>
      <c r="F14">
        <f>IF(ISERROR(IF(AND(Notes!F27&lt;&gt;"",Notes!N3=0,Notes!F27&lt;&gt;"DIS",Notes!F27&lt;&gt;"ABS",Notes!F27&lt;&gt;"AJ"),Notes!F27,"")),"",IF(AND(Notes!F27&lt;&gt;"",Notes!N3=0,Notes!F27&lt;&gt;"DIS",Notes!F27&lt;&gt;"ABS",Notes!F27&lt;&gt;"AJ"),Notes!F27,""))</f>
        <v>16</v>
      </c>
      <c r="H14" t="str">
        <f>IF(ISERROR(IF(Notes!F27="DIS","Dispensé(e)",IF(Notes!F27="ABS","Absence injustifiée",IF(Notes!F27="AJ","Absence justifiée","")))),"",IF(Notes!F27="DIS","Dispensé(e)",IF(Notes!F27="ABS","Absence injustifiée",IF(Notes!F27="AJ","Absence justifiée",""))))</f>
        <v/>
      </c>
      <c r="I14" t="str">
        <f>IF(ISERROR(IF(Notes!E27&lt;&gt;"","17/10/2023 12:15",IF(Export!B14&lt;&gt;"","17/10/2023 12:15",IF(Export!C14&lt;&gt;"","17/10/2023 12:15",IF(Export!D14&lt;&gt;"","17/10/2023 12:15",IF(Export!E14&lt;&gt;"","17/10/2023 12:15",IF(Export!F14&lt;&gt;"","17/10/2023 12:15",IF(Export!H14&lt;&gt;"","17/10/2023 12:15","01/01/2000 00:00")))))))),"01/01/2000 00:00",IF(Notes!E27&lt;&gt;"","17/10/2023 12:15",IF(Export!B14&lt;&gt;"","17/10/2023 12:15",IF(Export!C14&lt;&gt;"","17/10/2023 12:15",IF(Export!D14&lt;&gt;"","17/10/2023 12:15",IF(Export!E14&lt;&gt;"","17/10/2023 12:15",IF(Export!F14&lt;&gt;"","17/10/2023 12:15",IF(Export!H14&lt;&gt;"","17/10/2023 12:15","01/01/2000 00:00"))))))))</f>
        <v>17/10/2023 12:15</v>
      </c>
    </row>
    <row r="15" spans="1:9">
      <c r="A15" t="s">
        <v>50</v>
      </c>
      <c r="B15" t="str">
        <f>IF(ISERROR(IF(Notes!H28&lt;&gt;"",Notes!H28,"")),"",IF(Notes!H28&lt;&gt;"",Notes!H28,""))</f>
        <v/>
      </c>
      <c r="C15" s="28" t="str">
        <f>IF(ISERROR(IF(Notes!G28&lt;&gt;"",Notes!G28,"")),"",IF(Notes!G28&lt;&gt;"",Notes!G28,""))</f>
        <v>équipe 08</v>
      </c>
      <c r="D15">
        <f>IF(ISERROR(IF(Notes!F28&lt;&gt;"",Notes!F28,"")),"",IF(Notes!F28&lt;&gt;"",Notes!F28,""))</f>
        <v>13</v>
      </c>
      <c r="E15" t="str">
        <f>IF(ISERROR(IF(AND(Notes!F28&lt;&gt;"",Notes!N3=1,Notes!F28&lt;&gt;"DIS",Notes!F28&lt;&gt;"ABS",Notes!F28&lt;&gt;"AJ"),Notes!F28,"")),"",IF(AND(Notes!F28&lt;&gt;"",Notes!N3=1,Notes!F28&lt;&gt;"DIS",Notes!F28&lt;&gt;"ABS",Notes!F28&lt;&gt;"AJ"),Notes!F28,""))</f>
        <v/>
      </c>
      <c r="F15">
        <f>IF(ISERROR(IF(AND(Notes!F28&lt;&gt;"",Notes!N3=0,Notes!F28&lt;&gt;"DIS",Notes!F28&lt;&gt;"ABS",Notes!F28&lt;&gt;"AJ"),Notes!F28,"")),"",IF(AND(Notes!F28&lt;&gt;"",Notes!N3=0,Notes!F28&lt;&gt;"DIS",Notes!F28&lt;&gt;"ABS",Notes!F28&lt;&gt;"AJ"),Notes!F28,""))</f>
        <v>13</v>
      </c>
      <c r="H15" t="str">
        <f>IF(ISERROR(IF(Notes!F28="DIS","Dispensé(e)",IF(Notes!F28="ABS","Absence injustifiée",IF(Notes!F28="AJ","Absence justifiée","")))),"",IF(Notes!F28="DIS","Dispensé(e)",IF(Notes!F28="ABS","Absence injustifiée",IF(Notes!F28="AJ","Absence justifiée",""))))</f>
        <v/>
      </c>
      <c r="I15" t="str">
        <f>IF(ISERROR(IF(Notes!E28&lt;&gt;"","17/10/2023 12:15",IF(Export!B15&lt;&gt;"","17/10/2023 12:15",IF(Export!C15&lt;&gt;"","17/10/2023 12:15",IF(Export!D15&lt;&gt;"","17/10/2023 12:15",IF(Export!E15&lt;&gt;"","17/10/2023 12:15",IF(Export!F15&lt;&gt;"","17/10/2023 12:15",IF(Export!H15&lt;&gt;"","17/10/2023 12:15","01/01/2000 00:00")))))))),"01/01/2000 00:00",IF(Notes!E28&lt;&gt;"","17/10/2023 12:15",IF(Export!B15&lt;&gt;"","17/10/2023 12:15",IF(Export!C15&lt;&gt;"","17/10/2023 12:15",IF(Export!D15&lt;&gt;"","17/10/2023 12:15",IF(Export!E15&lt;&gt;"","17/10/2023 12:15",IF(Export!F15&lt;&gt;"","17/10/2023 12:15",IF(Export!H15&lt;&gt;"","17/10/2023 12:15","01/01/2000 00:00"))))))))</f>
        <v>17/10/2023 12:15</v>
      </c>
    </row>
    <row r="16" spans="1:9">
      <c r="A16" t="s">
        <v>51</v>
      </c>
      <c r="B16" t="str">
        <f>IF(ISERROR(IF(Notes!H29&lt;&gt;"",Notes!H29,"")),"",IF(Notes!H29&lt;&gt;"",Notes!H29,""))</f>
        <v/>
      </c>
      <c r="C16" s="28" t="str">
        <f>IF(ISERROR(IF(Notes!G29&lt;&gt;"",Notes!G29,"")),"",IF(Notes!G29&lt;&gt;"",Notes!G29,""))</f>
        <v>équipe 06</v>
      </c>
      <c r="D16">
        <f>IF(ISERROR(IF(Notes!F29&lt;&gt;"",Notes!F29,"")),"",IF(Notes!F29&lt;&gt;"",Notes!F29,""))</f>
        <v>8</v>
      </c>
      <c r="E16" t="str">
        <f>IF(ISERROR(IF(AND(Notes!F29&lt;&gt;"",Notes!N3=1,Notes!F29&lt;&gt;"DIS",Notes!F29&lt;&gt;"ABS",Notes!F29&lt;&gt;"AJ"),Notes!F29,"")),"",IF(AND(Notes!F29&lt;&gt;"",Notes!N3=1,Notes!F29&lt;&gt;"DIS",Notes!F29&lt;&gt;"ABS",Notes!F29&lt;&gt;"AJ"),Notes!F29,""))</f>
        <v/>
      </c>
      <c r="F16">
        <f>IF(ISERROR(IF(AND(Notes!F29&lt;&gt;"",Notes!N3=0,Notes!F29&lt;&gt;"DIS",Notes!F29&lt;&gt;"ABS",Notes!F29&lt;&gt;"AJ"),Notes!F29,"")),"",IF(AND(Notes!F29&lt;&gt;"",Notes!N3=0,Notes!F29&lt;&gt;"DIS",Notes!F29&lt;&gt;"ABS",Notes!F29&lt;&gt;"AJ"),Notes!F29,""))</f>
        <v>8</v>
      </c>
      <c r="H16" t="str">
        <f>IF(ISERROR(IF(Notes!F29="DIS","Dispensé(e)",IF(Notes!F29="ABS","Absence injustifiée",IF(Notes!F29="AJ","Absence justifiée","")))),"",IF(Notes!F29="DIS","Dispensé(e)",IF(Notes!F29="ABS","Absence injustifiée",IF(Notes!F29="AJ","Absence justifiée",""))))</f>
        <v/>
      </c>
      <c r="I16" t="str">
        <f>IF(ISERROR(IF(Notes!E29&lt;&gt;"","17/10/2023 12:15",IF(Export!B16&lt;&gt;"","17/10/2023 12:15",IF(Export!C16&lt;&gt;"","17/10/2023 12:15",IF(Export!D16&lt;&gt;"","17/10/2023 12:15",IF(Export!E16&lt;&gt;"","17/10/2023 12:15",IF(Export!F16&lt;&gt;"","17/10/2023 12:15",IF(Export!H16&lt;&gt;"","17/10/2023 12:15","01/01/2000 00:00")))))))),"01/01/2000 00:00",IF(Notes!E29&lt;&gt;"","17/10/2023 12:15",IF(Export!B16&lt;&gt;"","17/10/2023 12:15",IF(Export!C16&lt;&gt;"","17/10/2023 12:15",IF(Export!D16&lt;&gt;"","17/10/2023 12:15",IF(Export!E16&lt;&gt;"","17/10/2023 12:15",IF(Export!F16&lt;&gt;"","17/10/2023 12:15",IF(Export!H16&lt;&gt;"","17/10/2023 12:15","01/01/2000 00:00"))))))))</f>
        <v>17/10/2023 12:15</v>
      </c>
    </row>
    <row r="17" spans="1:9">
      <c r="A17" t="s">
        <v>52</v>
      </c>
      <c r="B17" t="str">
        <f>IF(ISERROR(IF(Notes!H30&lt;&gt;"",Notes!H30,"")),"",IF(Notes!H30&lt;&gt;"",Notes!H30,""))</f>
        <v/>
      </c>
      <c r="C17" s="28" t="str">
        <f>IF(ISERROR(IF(Notes!G30&lt;&gt;"",Notes!G30,"")),"",IF(Notes!G30&lt;&gt;"",Notes!G30,""))</f>
        <v>équipe 08</v>
      </c>
      <c r="D17">
        <f>IF(ISERROR(IF(Notes!F30&lt;&gt;"",Notes!F30,"")),"",IF(Notes!F30&lt;&gt;"",Notes!F30,""))</f>
        <v>13</v>
      </c>
      <c r="E17" t="str">
        <f>IF(ISERROR(IF(AND(Notes!F30&lt;&gt;"",Notes!N3=1,Notes!F30&lt;&gt;"DIS",Notes!F30&lt;&gt;"ABS",Notes!F30&lt;&gt;"AJ"),Notes!F30,"")),"",IF(AND(Notes!F30&lt;&gt;"",Notes!N3=1,Notes!F30&lt;&gt;"DIS",Notes!F30&lt;&gt;"ABS",Notes!F30&lt;&gt;"AJ"),Notes!F30,""))</f>
        <v/>
      </c>
      <c r="F17">
        <f>IF(ISERROR(IF(AND(Notes!F30&lt;&gt;"",Notes!N3=0,Notes!F30&lt;&gt;"DIS",Notes!F30&lt;&gt;"ABS",Notes!F30&lt;&gt;"AJ"),Notes!F30,"")),"",IF(AND(Notes!F30&lt;&gt;"",Notes!N3=0,Notes!F30&lt;&gt;"DIS",Notes!F30&lt;&gt;"ABS",Notes!F30&lt;&gt;"AJ"),Notes!F30,""))</f>
        <v>13</v>
      </c>
      <c r="H17" t="str">
        <f>IF(ISERROR(IF(Notes!F30="DIS","Dispensé(e)",IF(Notes!F30="ABS","Absence injustifiée",IF(Notes!F30="AJ","Absence justifiée","")))),"",IF(Notes!F30="DIS","Dispensé(e)",IF(Notes!F30="ABS","Absence injustifiée",IF(Notes!F30="AJ","Absence justifiée",""))))</f>
        <v/>
      </c>
      <c r="I17" t="str">
        <f>IF(ISERROR(IF(Notes!E30&lt;&gt;"","17/10/2023 12:15",IF(Export!B17&lt;&gt;"","17/10/2023 12:15",IF(Export!C17&lt;&gt;"","17/10/2023 12:15",IF(Export!D17&lt;&gt;"","17/10/2023 12:15",IF(Export!E17&lt;&gt;"","17/10/2023 12:15",IF(Export!F17&lt;&gt;"","17/10/2023 12:15",IF(Export!H17&lt;&gt;"","17/10/2023 12:15","01/01/2000 00:00")))))))),"01/01/2000 00:00",IF(Notes!E30&lt;&gt;"","17/10/2023 12:15",IF(Export!B17&lt;&gt;"","17/10/2023 12:15",IF(Export!C17&lt;&gt;"","17/10/2023 12:15",IF(Export!D17&lt;&gt;"","17/10/2023 12:15",IF(Export!E17&lt;&gt;"","17/10/2023 12:15",IF(Export!F17&lt;&gt;"","17/10/2023 12:15",IF(Export!H17&lt;&gt;"","17/10/2023 12:15","01/01/2000 00:00"))))))))</f>
        <v>17/10/2023 12:15</v>
      </c>
    </row>
    <row r="18" spans="1:9">
      <c r="A18" t="s">
        <v>53</v>
      </c>
      <c r="B18" t="str">
        <f>IF(ISERROR(IF(Notes!H31&lt;&gt;"",Notes!H31,"")),"",IF(Notes!H31&lt;&gt;"",Notes!H31,""))</f>
        <v/>
      </c>
      <c r="C18" s="28" t="str">
        <f>IF(ISERROR(IF(Notes!G31&lt;&gt;"",Notes!G31,"")),"",IF(Notes!G31&lt;&gt;"",Notes!G31,""))</f>
        <v>équipe 03</v>
      </c>
      <c r="D18">
        <f>IF(ISERROR(IF(Notes!F31&lt;&gt;"",Notes!F31,"")),"",IF(Notes!F31&lt;&gt;"",Notes!F31,""))</f>
        <v>13</v>
      </c>
      <c r="E18" t="str">
        <f>IF(ISERROR(IF(AND(Notes!F31&lt;&gt;"",Notes!N3=1,Notes!F31&lt;&gt;"DIS",Notes!F31&lt;&gt;"ABS",Notes!F31&lt;&gt;"AJ"),Notes!F31,"")),"",IF(AND(Notes!F31&lt;&gt;"",Notes!N3=1,Notes!F31&lt;&gt;"DIS",Notes!F31&lt;&gt;"ABS",Notes!F31&lt;&gt;"AJ"),Notes!F31,""))</f>
        <v/>
      </c>
      <c r="F18">
        <f>IF(ISERROR(IF(AND(Notes!F31&lt;&gt;"",Notes!N3=0,Notes!F31&lt;&gt;"DIS",Notes!F31&lt;&gt;"ABS",Notes!F31&lt;&gt;"AJ"),Notes!F31,"")),"",IF(AND(Notes!F31&lt;&gt;"",Notes!N3=0,Notes!F31&lt;&gt;"DIS",Notes!F31&lt;&gt;"ABS",Notes!F31&lt;&gt;"AJ"),Notes!F31,""))</f>
        <v>13</v>
      </c>
      <c r="H18" t="str">
        <f>IF(ISERROR(IF(Notes!F31="DIS","Dispensé(e)",IF(Notes!F31="ABS","Absence injustifiée",IF(Notes!F31="AJ","Absence justifiée","")))),"",IF(Notes!F31="DIS","Dispensé(e)",IF(Notes!F31="ABS","Absence injustifiée",IF(Notes!F31="AJ","Absence justifiée",""))))</f>
        <v/>
      </c>
      <c r="I18" t="str">
        <f>IF(ISERROR(IF(Notes!E31&lt;&gt;"","17/10/2023 12:15",IF(Export!B18&lt;&gt;"","17/10/2023 12:15",IF(Export!C18&lt;&gt;"","17/10/2023 12:15",IF(Export!D18&lt;&gt;"","17/10/2023 12:15",IF(Export!E18&lt;&gt;"","17/10/2023 12:15",IF(Export!F18&lt;&gt;"","17/10/2023 12:15",IF(Export!H18&lt;&gt;"","17/10/2023 12:15","01/01/2000 00:00")))))))),"01/01/2000 00:00",IF(Notes!E31&lt;&gt;"","17/10/2023 12:15",IF(Export!B18&lt;&gt;"","17/10/2023 12:15",IF(Export!C18&lt;&gt;"","17/10/2023 12:15",IF(Export!D18&lt;&gt;"","17/10/2023 12:15",IF(Export!E18&lt;&gt;"","17/10/2023 12:15",IF(Export!F18&lt;&gt;"","17/10/2023 12:15",IF(Export!H18&lt;&gt;"","17/10/2023 12:15","01/01/2000 00:00"))))))))</f>
        <v>17/10/2023 12:15</v>
      </c>
    </row>
    <row r="19" spans="1:9">
      <c r="A19" t="s">
        <v>54</v>
      </c>
      <c r="B19" t="str">
        <f>IF(ISERROR(IF(Notes!H32&lt;&gt;"",Notes!H32,"")),"",IF(Notes!H32&lt;&gt;"",Notes!H32,""))</f>
        <v/>
      </c>
      <c r="C19" s="28" t="str">
        <f>IF(ISERROR(IF(Notes!G32&lt;&gt;"",Notes!G32,"")),"",IF(Notes!G32&lt;&gt;"",Notes!G32,""))</f>
        <v>équipe 18</v>
      </c>
      <c r="D19">
        <f>IF(ISERROR(IF(Notes!F32&lt;&gt;"",Notes!F32,"")),"",IF(Notes!F32&lt;&gt;"",Notes!F32,""))</f>
        <v>5</v>
      </c>
      <c r="E19" t="str">
        <f>IF(ISERROR(IF(AND(Notes!F32&lt;&gt;"",Notes!N3=1,Notes!F32&lt;&gt;"DIS",Notes!F32&lt;&gt;"ABS",Notes!F32&lt;&gt;"AJ"),Notes!F32,"")),"",IF(AND(Notes!F32&lt;&gt;"",Notes!N3=1,Notes!F32&lt;&gt;"DIS",Notes!F32&lt;&gt;"ABS",Notes!F32&lt;&gt;"AJ"),Notes!F32,""))</f>
        <v/>
      </c>
      <c r="F19">
        <f>IF(ISERROR(IF(AND(Notes!F32&lt;&gt;"",Notes!N3=0,Notes!F32&lt;&gt;"DIS",Notes!F32&lt;&gt;"ABS",Notes!F32&lt;&gt;"AJ"),Notes!F32,"")),"",IF(AND(Notes!F32&lt;&gt;"",Notes!N3=0,Notes!F32&lt;&gt;"DIS",Notes!F32&lt;&gt;"ABS",Notes!F32&lt;&gt;"AJ"),Notes!F32,""))</f>
        <v>5</v>
      </c>
      <c r="H19" t="str">
        <f>IF(ISERROR(IF(Notes!F32="DIS","Dispensé(e)",IF(Notes!F32="ABS","Absence injustifiée",IF(Notes!F32="AJ","Absence justifiée","")))),"",IF(Notes!F32="DIS","Dispensé(e)",IF(Notes!F32="ABS","Absence injustifiée",IF(Notes!F32="AJ","Absence justifiée",""))))</f>
        <v/>
      </c>
      <c r="I19" t="str">
        <f>IF(ISERROR(IF(Notes!E32&lt;&gt;"","17/10/2023 12:15",IF(Export!B19&lt;&gt;"","17/10/2023 12:15",IF(Export!C19&lt;&gt;"","17/10/2023 12:15",IF(Export!D19&lt;&gt;"","17/10/2023 12:15",IF(Export!E19&lt;&gt;"","17/10/2023 12:15",IF(Export!F19&lt;&gt;"","17/10/2023 12:15",IF(Export!H19&lt;&gt;"","17/10/2023 12:15","01/01/2000 00:00")))))))),"01/01/2000 00:00",IF(Notes!E32&lt;&gt;"","17/10/2023 12:15",IF(Export!B19&lt;&gt;"","17/10/2023 12:15",IF(Export!C19&lt;&gt;"","17/10/2023 12:15",IF(Export!D19&lt;&gt;"","17/10/2023 12:15",IF(Export!E19&lt;&gt;"","17/10/2023 12:15",IF(Export!F19&lt;&gt;"","17/10/2023 12:15",IF(Export!H19&lt;&gt;"","17/10/2023 12:15","01/01/2000 00:00"))))))))</f>
        <v>17/10/2023 12:15</v>
      </c>
    </row>
    <row r="20" spans="1:9">
      <c r="A20" t="s">
        <v>55</v>
      </c>
      <c r="B20" t="str">
        <f>IF(ISERROR(IF(Notes!H33&lt;&gt;"",Notes!H33,"")),"",IF(Notes!H33&lt;&gt;"",Notes!H33,""))</f>
        <v/>
      </c>
      <c r="C20" s="28" t="str">
        <f>IF(ISERROR(IF(Notes!G33&lt;&gt;"",Notes!G33,"")),"",IF(Notes!G33&lt;&gt;"",Notes!G33,""))</f>
        <v>équipe 16</v>
      </c>
      <c r="D20">
        <f>IF(ISERROR(IF(Notes!F33&lt;&gt;"",Notes!F33,"")),"",IF(Notes!F33&lt;&gt;"",Notes!F33,""))</f>
        <v>14</v>
      </c>
      <c r="E20" t="str">
        <f>IF(ISERROR(IF(AND(Notes!F33&lt;&gt;"",Notes!N3=1,Notes!F33&lt;&gt;"DIS",Notes!F33&lt;&gt;"ABS",Notes!F33&lt;&gt;"AJ"),Notes!F33,"")),"",IF(AND(Notes!F33&lt;&gt;"",Notes!N3=1,Notes!F33&lt;&gt;"DIS",Notes!F33&lt;&gt;"ABS",Notes!F33&lt;&gt;"AJ"),Notes!F33,""))</f>
        <v/>
      </c>
      <c r="F20">
        <f>IF(ISERROR(IF(AND(Notes!F33&lt;&gt;"",Notes!N3=0,Notes!F33&lt;&gt;"DIS",Notes!F33&lt;&gt;"ABS",Notes!F33&lt;&gt;"AJ"),Notes!F33,"")),"",IF(AND(Notes!F33&lt;&gt;"",Notes!N3=0,Notes!F33&lt;&gt;"DIS",Notes!F33&lt;&gt;"ABS",Notes!F33&lt;&gt;"AJ"),Notes!F33,""))</f>
        <v>14</v>
      </c>
      <c r="H20" t="str">
        <f>IF(ISERROR(IF(Notes!F33="DIS","Dispensé(e)",IF(Notes!F33="ABS","Absence injustifiée",IF(Notes!F33="AJ","Absence justifiée","")))),"",IF(Notes!F33="DIS","Dispensé(e)",IF(Notes!F33="ABS","Absence injustifiée",IF(Notes!F33="AJ","Absence justifiée",""))))</f>
        <v/>
      </c>
      <c r="I20" t="str">
        <f>IF(ISERROR(IF(Notes!E33&lt;&gt;"","17/10/2023 12:15",IF(Export!B20&lt;&gt;"","17/10/2023 12:15",IF(Export!C20&lt;&gt;"","17/10/2023 12:15",IF(Export!D20&lt;&gt;"","17/10/2023 12:15",IF(Export!E20&lt;&gt;"","17/10/2023 12:15",IF(Export!F20&lt;&gt;"","17/10/2023 12:15",IF(Export!H20&lt;&gt;"","17/10/2023 12:15","01/01/2000 00:00")))))))),"01/01/2000 00:00",IF(Notes!E33&lt;&gt;"","17/10/2023 12:15",IF(Export!B20&lt;&gt;"","17/10/2023 12:15",IF(Export!C20&lt;&gt;"","17/10/2023 12:15",IF(Export!D20&lt;&gt;"","17/10/2023 12:15",IF(Export!E20&lt;&gt;"","17/10/2023 12:15",IF(Export!F20&lt;&gt;"","17/10/2023 12:15",IF(Export!H20&lt;&gt;"","17/10/2023 12:15","01/01/2000 00:00"))))))))</f>
        <v>17/10/2023 12:15</v>
      </c>
    </row>
    <row r="21" spans="1:9">
      <c r="A21" t="s">
        <v>56</v>
      </c>
      <c r="B21" t="str">
        <f>IF(ISERROR(IF(Notes!H34&lt;&gt;"",Notes!H34,"")),"",IF(Notes!H34&lt;&gt;"",Notes!H34,""))</f>
        <v/>
      </c>
      <c r="C21" s="28" t="str">
        <f>IF(ISERROR(IF(Notes!G34&lt;&gt;"",Notes!G34,"")),"",IF(Notes!G34&lt;&gt;"",Notes!G34,""))</f>
        <v>équipe 11</v>
      </c>
      <c r="D21">
        <f>IF(ISERROR(IF(Notes!F34&lt;&gt;"",Notes!F34,"")),"",IF(Notes!F34&lt;&gt;"",Notes!F34,""))</f>
        <v>12</v>
      </c>
      <c r="E21" t="str">
        <f>IF(ISERROR(IF(AND(Notes!F34&lt;&gt;"",Notes!N3=1,Notes!F34&lt;&gt;"DIS",Notes!F34&lt;&gt;"ABS",Notes!F34&lt;&gt;"AJ"),Notes!F34,"")),"",IF(AND(Notes!F34&lt;&gt;"",Notes!N3=1,Notes!F34&lt;&gt;"DIS",Notes!F34&lt;&gt;"ABS",Notes!F34&lt;&gt;"AJ"),Notes!F34,""))</f>
        <v/>
      </c>
      <c r="F21">
        <f>IF(ISERROR(IF(AND(Notes!F34&lt;&gt;"",Notes!N3=0,Notes!F34&lt;&gt;"DIS",Notes!F34&lt;&gt;"ABS",Notes!F34&lt;&gt;"AJ"),Notes!F34,"")),"",IF(AND(Notes!F34&lt;&gt;"",Notes!N3=0,Notes!F34&lt;&gt;"DIS",Notes!F34&lt;&gt;"ABS",Notes!F34&lt;&gt;"AJ"),Notes!F34,""))</f>
        <v>12</v>
      </c>
      <c r="H21" t="str">
        <f>IF(ISERROR(IF(Notes!F34="DIS","Dispensé(e)",IF(Notes!F34="ABS","Absence injustifiée",IF(Notes!F34="AJ","Absence justifiée","")))),"",IF(Notes!F34="DIS","Dispensé(e)",IF(Notes!F34="ABS","Absence injustifiée",IF(Notes!F34="AJ","Absence justifiée",""))))</f>
        <v/>
      </c>
      <c r="I21" t="str">
        <f>IF(ISERROR(IF(Notes!E34&lt;&gt;"","17/10/2023 12:15",IF(Export!B21&lt;&gt;"","17/10/2023 12:15",IF(Export!C21&lt;&gt;"","17/10/2023 12:15",IF(Export!D21&lt;&gt;"","17/10/2023 12:15",IF(Export!E21&lt;&gt;"","17/10/2023 12:15",IF(Export!F21&lt;&gt;"","17/10/2023 12:15",IF(Export!H21&lt;&gt;"","17/10/2023 12:15","01/01/2000 00:00")))))))),"01/01/2000 00:00",IF(Notes!E34&lt;&gt;"","17/10/2023 12:15",IF(Export!B21&lt;&gt;"","17/10/2023 12:15",IF(Export!C21&lt;&gt;"","17/10/2023 12:15",IF(Export!D21&lt;&gt;"","17/10/2023 12:15",IF(Export!E21&lt;&gt;"","17/10/2023 12:15",IF(Export!F21&lt;&gt;"","17/10/2023 12:15",IF(Export!H21&lt;&gt;"","17/10/2023 12:15","01/01/2000 00:00"))))))))</f>
        <v>17/10/2023 12:15</v>
      </c>
    </row>
    <row r="22" spans="1:9">
      <c r="A22" t="s">
        <v>57</v>
      </c>
      <c r="B22" t="str">
        <f>IF(ISERROR(IF(Notes!H35&lt;&gt;"",Notes!H35,"")),"",IF(Notes!H35&lt;&gt;"",Notes!H35,""))</f>
        <v/>
      </c>
      <c r="C22" s="28" t="str">
        <f>IF(ISERROR(IF(Notes!G35&lt;&gt;"",Notes!G35,"")),"",IF(Notes!G35&lt;&gt;"",Notes!G35,""))</f>
        <v>équipe 07</v>
      </c>
      <c r="D22">
        <f>IF(ISERROR(IF(Notes!F35&lt;&gt;"",Notes!F35,"")),"",IF(Notes!F35&lt;&gt;"",Notes!F35,""))</f>
        <v>14</v>
      </c>
      <c r="E22" t="str">
        <f>IF(ISERROR(IF(AND(Notes!F35&lt;&gt;"",Notes!N3=1,Notes!F35&lt;&gt;"DIS",Notes!F35&lt;&gt;"ABS",Notes!F35&lt;&gt;"AJ"),Notes!F35,"")),"",IF(AND(Notes!F35&lt;&gt;"",Notes!N3=1,Notes!F35&lt;&gt;"DIS",Notes!F35&lt;&gt;"ABS",Notes!F35&lt;&gt;"AJ"),Notes!F35,""))</f>
        <v/>
      </c>
      <c r="F22">
        <f>IF(ISERROR(IF(AND(Notes!F35&lt;&gt;"",Notes!N3=0,Notes!F35&lt;&gt;"DIS",Notes!F35&lt;&gt;"ABS",Notes!F35&lt;&gt;"AJ"),Notes!F35,"")),"",IF(AND(Notes!F35&lt;&gt;"",Notes!N3=0,Notes!F35&lt;&gt;"DIS",Notes!F35&lt;&gt;"ABS",Notes!F35&lt;&gt;"AJ"),Notes!F35,""))</f>
        <v>14</v>
      </c>
      <c r="H22" t="str">
        <f>IF(ISERROR(IF(Notes!F35="DIS","Dispensé(e)",IF(Notes!F35="ABS","Absence injustifiée",IF(Notes!F35="AJ","Absence justifiée","")))),"",IF(Notes!F35="DIS","Dispensé(e)",IF(Notes!F35="ABS","Absence injustifiée",IF(Notes!F35="AJ","Absence justifiée",""))))</f>
        <v/>
      </c>
      <c r="I22" t="str">
        <f>IF(ISERROR(IF(Notes!E35&lt;&gt;"","17/10/2023 12:15",IF(Export!B22&lt;&gt;"","17/10/2023 12:15",IF(Export!C22&lt;&gt;"","17/10/2023 12:15",IF(Export!D22&lt;&gt;"","17/10/2023 12:15",IF(Export!E22&lt;&gt;"","17/10/2023 12:15",IF(Export!F22&lt;&gt;"","17/10/2023 12:15",IF(Export!H22&lt;&gt;"","17/10/2023 12:15","01/01/2000 00:00")))))))),"01/01/2000 00:00",IF(Notes!E35&lt;&gt;"","17/10/2023 12:15",IF(Export!B22&lt;&gt;"","17/10/2023 12:15",IF(Export!C22&lt;&gt;"","17/10/2023 12:15",IF(Export!D22&lt;&gt;"","17/10/2023 12:15",IF(Export!E22&lt;&gt;"","17/10/2023 12:15",IF(Export!F22&lt;&gt;"","17/10/2023 12:15",IF(Export!H22&lt;&gt;"","17/10/2023 12:15","01/01/2000 00:00"))))))))</f>
        <v>17/10/2023 12:15</v>
      </c>
    </row>
    <row r="23" spans="1:9">
      <c r="A23" t="s">
        <v>58</v>
      </c>
      <c r="B23" t="str">
        <f>IF(ISERROR(IF(Notes!H36&lt;&gt;"",Notes!H36,"")),"",IF(Notes!H36&lt;&gt;"",Notes!H36,""))</f>
        <v/>
      </c>
      <c r="C23" s="28" t="str">
        <f>IF(ISERROR(IF(Notes!G36&lt;&gt;"",Notes!G36,"")),"",IF(Notes!G36&lt;&gt;"",Notes!G36,""))</f>
        <v>équipe 16</v>
      </c>
      <c r="D23">
        <f>IF(ISERROR(IF(Notes!F36&lt;&gt;"",Notes!F36,"")),"",IF(Notes!F36&lt;&gt;"",Notes!F36,""))</f>
        <v>14</v>
      </c>
      <c r="E23" t="str">
        <f>IF(ISERROR(IF(AND(Notes!F36&lt;&gt;"",Notes!N3=1,Notes!F36&lt;&gt;"DIS",Notes!F36&lt;&gt;"ABS",Notes!F36&lt;&gt;"AJ"),Notes!F36,"")),"",IF(AND(Notes!F36&lt;&gt;"",Notes!N3=1,Notes!F36&lt;&gt;"DIS",Notes!F36&lt;&gt;"ABS",Notes!F36&lt;&gt;"AJ"),Notes!F36,""))</f>
        <v/>
      </c>
      <c r="F23">
        <f>IF(ISERROR(IF(AND(Notes!F36&lt;&gt;"",Notes!N3=0,Notes!F36&lt;&gt;"DIS",Notes!F36&lt;&gt;"ABS",Notes!F36&lt;&gt;"AJ"),Notes!F36,"")),"",IF(AND(Notes!F36&lt;&gt;"",Notes!N3=0,Notes!F36&lt;&gt;"DIS",Notes!F36&lt;&gt;"ABS",Notes!F36&lt;&gt;"AJ"),Notes!F36,""))</f>
        <v>14</v>
      </c>
      <c r="H23" t="str">
        <f>IF(ISERROR(IF(Notes!F36="DIS","Dispensé(e)",IF(Notes!F36="ABS","Absence injustifiée",IF(Notes!F36="AJ","Absence justifiée","")))),"",IF(Notes!F36="DIS","Dispensé(e)",IF(Notes!F36="ABS","Absence injustifiée",IF(Notes!F36="AJ","Absence justifiée",""))))</f>
        <v/>
      </c>
      <c r="I23" t="str">
        <f>IF(ISERROR(IF(Notes!E36&lt;&gt;"","17/10/2023 12:15",IF(Export!B23&lt;&gt;"","17/10/2023 12:15",IF(Export!C23&lt;&gt;"","17/10/2023 12:15",IF(Export!D23&lt;&gt;"","17/10/2023 12:15",IF(Export!E23&lt;&gt;"","17/10/2023 12:15",IF(Export!F23&lt;&gt;"","17/10/2023 12:15",IF(Export!H23&lt;&gt;"","17/10/2023 12:15","01/01/2000 00:00")))))))),"01/01/2000 00:00",IF(Notes!E36&lt;&gt;"","17/10/2023 12:15",IF(Export!B23&lt;&gt;"","17/10/2023 12:15",IF(Export!C23&lt;&gt;"","17/10/2023 12:15",IF(Export!D23&lt;&gt;"","17/10/2023 12:15",IF(Export!E23&lt;&gt;"","17/10/2023 12:15",IF(Export!F23&lt;&gt;"","17/10/2023 12:15",IF(Export!H23&lt;&gt;"","17/10/2023 12:15","01/01/2000 00:00"))))))))</f>
        <v>17/10/2023 12:15</v>
      </c>
    </row>
    <row r="24" spans="1:9">
      <c r="A24" t="s">
        <v>59</v>
      </c>
      <c r="B24" t="str">
        <f>IF(ISERROR(IF(Notes!H37&lt;&gt;"",Notes!H37,"")),"",IF(Notes!H37&lt;&gt;"",Notes!H37,""))</f>
        <v/>
      </c>
      <c r="C24" s="28" t="str">
        <f>IF(ISERROR(IF(Notes!G37&lt;&gt;"",Notes!G37,"")),"",IF(Notes!G37&lt;&gt;"",Notes!G37,""))</f>
        <v>équipe 06</v>
      </c>
      <c r="D24">
        <f>IF(ISERROR(IF(Notes!F37&lt;&gt;"",Notes!F37,"")),"",IF(Notes!F37&lt;&gt;"",Notes!F37,""))</f>
        <v>8</v>
      </c>
      <c r="E24" t="str">
        <f>IF(ISERROR(IF(AND(Notes!F37&lt;&gt;"",Notes!N3=1,Notes!F37&lt;&gt;"DIS",Notes!F37&lt;&gt;"ABS",Notes!F37&lt;&gt;"AJ"),Notes!F37,"")),"",IF(AND(Notes!F37&lt;&gt;"",Notes!N3=1,Notes!F37&lt;&gt;"DIS",Notes!F37&lt;&gt;"ABS",Notes!F37&lt;&gt;"AJ"),Notes!F37,""))</f>
        <v/>
      </c>
      <c r="F24">
        <f>IF(ISERROR(IF(AND(Notes!F37&lt;&gt;"",Notes!N3=0,Notes!F37&lt;&gt;"DIS",Notes!F37&lt;&gt;"ABS",Notes!F37&lt;&gt;"AJ"),Notes!F37,"")),"",IF(AND(Notes!F37&lt;&gt;"",Notes!N3=0,Notes!F37&lt;&gt;"DIS",Notes!F37&lt;&gt;"ABS",Notes!F37&lt;&gt;"AJ"),Notes!F37,""))</f>
        <v>8</v>
      </c>
      <c r="H24" t="str">
        <f>IF(ISERROR(IF(Notes!F37="DIS","Dispensé(e)",IF(Notes!F37="ABS","Absence injustifiée",IF(Notes!F37="AJ","Absence justifiée","")))),"",IF(Notes!F37="DIS","Dispensé(e)",IF(Notes!F37="ABS","Absence injustifiée",IF(Notes!F37="AJ","Absence justifiée",""))))</f>
        <v/>
      </c>
      <c r="I24" t="str">
        <f>IF(ISERROR(IF(Notes!E37&lt;&gt;"","17/10/2023 12:15",IF(Export!B24&lt;&gt;"","17/10/2023 12:15",IF(Export!C24&lt;&gt;"","17/10/2023 12:15",IF(Export!D24&lt;&gt;"","17/10/2023 12:15",IF(Export!E24&lt;&gt;"","17/10/2023 12:15",IF(Export!F24&lt;&gt;"","17/10/2023 12:15",IF(Export!H24&lt;&gt;"","17/10/2023 12:15","01/01/2000 00:00")))))))),"01/01/2000 00:00",IF(Notes!E37&lt;&gt;"","17/10/2023 12:15",IF(Export!B24&lt;&gt;"","17/10/2023 12:15",IF(Export!C24&lt;&gt;"","17/10/2023 12:15",IF(Export!D24&lt;&gt;"","17/10/2023 12:15",IF(Export!E24&lt;&gt;"","17/10/2023 12:15",IF(Export!F24&lt;&gt;"","17/10/2023 12:15",IF(Export!H24&lt;&gt;"","17/10/2023 12:15","01/01/2000 00:00"))))))))</f>
        <v>17/10/2023 12:15</v>
      </c>
    </row>
    <row r="25" spans="1:9">
      <c r="A25" t="s">
        <v>60</v>
      </c>
      <c r="B25" t="str">
        <f>IF(ISERROR(IF(Notes!H38&lt;&gt;"",Notes!H38,"")),"",IF(Notes!H38&lt;&gt;"",Notes!H38,""))</f>
        <v/>
      </c>
      <c r="C25" s="28" t="str">
        <f>IF(ISERROR(IF(Notes!G38&lt;&gt;"",Notes!G38,"")),"",IF(Notes!G38&lt;&gt;"",Notes!G38,""))</f>
        <v>équipe 12</v>
      </c>
      <c r="D25">
        <f>IF(ISERROR(IF(Notes!F38&lt;&gt;"",Notes!F38,"")),"",IF(Notes!F38&lt;&gt;"",Notes!F38,""))</f>
        <v>14</v>
      </c>
      <c r="E25" t="str">
        <f>IF(ISERROR(IF(AND(Notes!F38&lt;&gt;"",Notes!N3=1,Notes!F38&lt;&gt;"DIS",Notes!F38&lt;&gt;"ABS",Notes!F38&lt;&gt;"AJ"),Notes!F38,"")),"",IF(AND(Notes!F38&lt;&gt;"",Notes!N3=1,Notes!F38&lt;&gt;"DIS",Notes!F38&lt;&gt;"ABS",Notes!F38&lt;&gt;"AJ"),Notes!F38,""))</f>
        <v/>
      </c>
      <c r="F25">
        <f>IF(ISERROR(IF(AND(Notes!F38&lt;&gt;"",Notes!N3=0,Notes!F38&lt;&gt;"DIS",Notes!F38&lt;&gt;"ABS",Notes!F38&lt;&gt;"AJ"),Notes!F38,"")),"",IF(AND(Notes!F38&lt;&gt;"",Notes!N3=0,Notes!F38&lt;&gt;"DIS",Notes!F38&lt;&gt;"ABS",Notes!F38&lt;&gt;"AJ"),Notes!F38,""))</f>
        <v>14</v>
      </c>
      <c r="H25" t="str">
        <f>IF(ISERROR(IF(Notes!F38="DIS","Dispensé(e)",IF(Notes!F38="ABS","Absence injustifiée",IF(Notes!F38="AJ","Absence justifiée","")))),"",IF(Notes!F38="DIS","Dispensé(e)",IF(Notes!F38="ABS","Absence injustifiée",IF(Notes!F38="AJ","Absence justifiée",""))))</f>
        <v/>
      </c>
      <c r="I25" t="str">
        <f>IF(ISERROR(IF(Notes!E38&lt;&gt;"","17/10/2023 12:15",IF(Export!B25&lt;&gt;"","17/10/2023 12:15",IF(Export!C25&lt;&gt;"","17/10/2023 12:15",IF(Export!D25&lt;&gt;"","17/10/2023 12:15",IF(Export!E25&lt;&gt;"","17/10/2023 12:15",IF(Export!F25&lt;&gt;"","17/10/2023 12:15",IF(Export!H25&lt;&gt;"","17/10/2023 12:15","01/01/2000 00:00")))))))),"01/01/2000 00:00",IF(Notes!E38&lt;&gt;"","17/10/2023 12:15",IF(Export!B25&lt;&gt;"","17/10/2023 12:15",IF(Export!C25&lt;&gt;"","17/10/2023 12:15",IF(Export!D25&lt;&gt;"","17/10/2023 12:15",IF(Export!E25&lt;&gt;"","17/10/2023 12:15",IF(Export!F25&lt;&gt;"","17/10/2023 12:15",IF(Export!H25&lt;&gt;"","17/10/2023 12:15","01/01/2000 00:00"))))))))</f>
        <v>17/10/2023 12:15</v>
      </c>
    </row>
    <row r="26" spans="1:9">
      <c r="A26" t="s">
        <v>61</v>
      </c>
      <c r="B26" t="str">
        <f>IF(ISERROR(IF(Notes!H39&lt;&gt;"",Notes!H39,"")),"",IF(Notes!H39&lt;&gt;"",Notes!H39,""))</f>
        <v/>
      </c>
      <c r="C26" s="28" t="str">
        <f>IF(ISERROR(IF(Notes!G39&lt;&gt;"",Notes!G39,"")),"",IF(Notes!G39&lt;&gt;"",Notes!G39,""))</f>
        <v>équipe 18</v>
      </c>
      <c r="D26">
        <f>IF(ISERROR(IF(Notes!F39&lt;&gt;"",Notes!F39,"")),"",IF(Notes!F39&lt;&gt;"",Notes!F39,""))</f>
        <v>5</v>
      </c>
      <c r="E26" t="str">
        <f>IF(ISERROR(IF(AND(Notes!F39&lt;&gt;"",Notes!N3=1,Notes!F39&lt;&gt;"DIS",Notes!F39&lt;&gt;"ABS",Notes!F39&lt;&gt;"AJ"),Notes!F39,"")),"",IF(AND(Notes!F39&lt;&gt;"",Notes!N3=1,Notes!F39&lt;&gt;"DIS",Notes!F39&lt;&gt;"ABS",Notes!F39&lt;&gt;"AJ"),Notes!F39,""))</f>
        <v/>
      </c>
      <c r="F26">
        <f>IF(ISERROR(IF(AND(Notes!F39&lt;&gt;"",Notes!N3=0,Notes!F39&lt;&gt;"DIS",Notes!F39&lt;&gt;"ABS",Notes!F39&lt;&gt;"AJ"),Notes!F39,"")),"",IF(AND(Notes!F39&lt;&gt;"",Notes!N3=0,Notes!F39&lt;&gt;"DIS",Notes!F39&lt;&gt;"ABS",Notes!F39&lt;&gt;"AJ"),Notes!F39,""))</f>
        <v>5</v>
      </c>
      <c r="H26" t="str">
        <f>IF(ISERROR(IF(Notes!F39="DIS","Dispensé(e)",IF(Notes!F39="ABS","Absence injustifiée",IF(Notes!F39="AJ","Absence justifiée","")))),"",IF(Notes!F39="DIS","Dispensé(e)",IF(Notes!F39="ABS","Absence injustifiée",IF(Notes!F39="AJ","Absence justifiée",""))))</f>
        <v/>
      </c>
      <c r="I26" t="str">
        <f>IF(ISERROR(IF(Notes!E39&lt;&gt;"","17/10/2023 12:15",IF(Export!B26&lt;&gt;"","17/10/2023 12:15",IF(Export!C26&lt;&gt;"","17/10/2023 12:15",IF(Export!D26&lt;&gt;"","17/10/2023 12:15",IF(Export!E26&lt;&gt;"","17/10/2023 12:15",IF(Export!F26&lt;&gt;"","17/10/2023 12:15",IF(Export!H26&lt;&gt;"","17/10/2023 12:15","01/01/2000 00:00")))))))),"01/01/2000 00:00",IF(Notes!E39&lt;&gt;"","17/10/2023 12:15",IF(Export!B26&lt;&gt;"","17/10/2023 12:15",IF(Export!C26&lt;&gt;"","17/10/2023 12:15",IF(Export!D26&lt;&gt;"","17/10/2023 12:15",IF(Export!E26&lt;&gt;"","17/10/2023 12:15",IF(Export!F26&lt;&gt;"","17/10/2023 12:15",IF(Export!H26&lt;&gt;"","17/10/2023 12:15","01/01/2000 00:00"))))))))</f>
        <v>17/10/2023 12:15</v>
      </c>
    </row>
    <row r="27" spans="1:9">
      <c r="A27" t="s">
        <v>62</v>
      </c>
      <c r="B27" t="str">
        <f>IF(ISERROR(IF(Notes!H40&lt;&gt;"",Notes!H40,"")),"",IF(Notes!H40&lt;&gt;"",Notes!H40,""))</f>
        <v/>
      </c>
      <c r="C27" s="28" t="str">
        <f>IF(ISERROR(IF(Notes!G40&lt;&gt;"",Notes!G40,"")),"",IF(Notes!G40&lt;&gt;"",Notes!G40,""))</f>
        <v>équipe 13</v>
      </c>
      <c r="D27">
        <f>IF(ISERROR(IF(Notes!F40&lt;&gt;"",Notes!F40,"")),"",IF(Notes!F40&lt;&gt;"",Notes!F40,""))</f>
        <v>12</v>
      </c>
      <c r="E27" t="str">
        <f>IF(ISERROR(IF(AND(Notes!F40&lt;&gt;"",Notes!N3=1,Notes!F40&lt;&gt;"DIS",Notes!F40&lt;&gt;"ABS",Notes!F40&lt;&gt;"AJ"),Notes!F40,"")),"",IF(AND(Notes!F40&lt;&gt;"",Notes!N3=1,Notes!F40&lt;&gt;"DIS",Notes!F40&lt;&gt;"ABS",Notes!F40&lt;&gt;"AJ"),Notes!F40,""))</f>
        <v/>
      </c>
      <c r="F27">
        <f>IF(ISERROR(IF(AND(Notes!F40&lt;&gt;"",Notes!N3=0,Notes!F40&lt;&gt;"DIS",Notes!F40&lt;&gt;"ABS",Notes!F40&lt;&gt;"AJ"),Notes!F40,"")),"",IF(AND(Notes!F40&lt;&gt;"",Notes!N3=0,Notes!F40&lt;&gt;"DIS",Notes!F40&lt;&gt;"ABS",Notes!F40&lt;&gt;"AJ"),Notes!F40,""))</f>
        <v>12</v>
      </c>
      <c r="H27" t="str">
        <f>IF(ISERROR(IF(Notes!F40="DIS","Dispensé(e)",IF(Notes!F40="ABS","Absence injustifiée",IF(Notes!F40="AJ","Absence justifiée","")))),"",IF(Notes!F40="DIS","Dispensé(e)",IF(Notes!F40="ABS","Absence injustifiée",IF(Notes!F40="AJ","Absence justifiée",""))))</f>
        <v/>
      </c>
      <c r="I27" t="str">
        <f>IF(ISERROR(IF(Notes!E40&lt;&gt;"","17/10/2023 12:15",IF(Export!B27&lt;&gt;"","17/10/2023 12:15",IF(Export!C27&lt;&gt;"","17/10/2023 12:15",IF(Export!D27&lt;&gt;"","17/10/2023 12:15",IF(Export!E27&lt;&gt;"","17/10/2023 12:15",IF(Export!F27&lt;&gt;"","17/10/2023 12:15",IF(Export!H27&lt;&gt;"","17/10/2023 12:15","01/01/2000 00:00")))))))),"01/01/2000 00:00",IF(Notes!E40&lt;&gt;"","17/10/2023 12:15",IF(Export!B27&lt;&gt;"","17/10/2023 12:15",IF(Export!C27&lt;&gt;"","17/10/2023 12:15",IF(Export!D27&lt;&gt;"","17/10/2023 12:15",IF(Export!E27&lt;&gt;"","17/10/2023 12:15",IF(Export!F27&lt;&gt;"","17/10/2023 12:15",IF(Export!H27&lt;&gt;"","17/10/2023 12:15","01/01/2000 00:00"))))))))</f>
        <v>17/10/2023 12:15</v>
      </c>
    </row>
    <row r="35" spans="5:5" ht="19">
      <c r="E35" s="22"/>
    </row>
  </sheetData>
  <autoFilter ref="A1:I2" xr:uid="{00000000-0009-0000-0000-000000000000}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R46"/>
  <sheetViews>
    <sheetView tabSelected="1" topLeftCell="A4" workbookViewId="0">
      <selection activeCell="F50" sqref="F50"/>
    </sheetView>
  </sheetViews>
  <sheetFormatPr baseColWidth="10" defaultColWidth="11.5" defaultRowHeight="13"/>
  <cols>
    <col min="1" max="1" width="14" customWidth="1"/>
    <col min="2" max="2" width="0" hidden="1" customWidth="1"/>
    <col min="3" max="3" width="27" customWidth="1"/>
    <col min="4" max="4" width="17.1640625" customWidth="1"/>
    <col min="5" max="5" width="24.1640625" bestFit="1" customWidth="1"/>
    <col min="6" max="10" width="25.6640625" customWidth="1"/>
    <col min="14" max="14" width="0" hidden="1" customWidth="1"/>
    <col min="17" max="17" width="10.6640625" customWidth="1"/>
    <col min="18" max="18" width="8.83203125" style="23" hidden="1" customWidth="1"/>
  </cols>
  <sheetData>
    <row r="1" spans="1:18" ht="14" thickBot="1"/>
    <row r="2" spans="1:18" ht="54.75" customHeight="1" thickBot="1">
      <c r="A2" s="29" t="s">
        <v>2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8" ht="16">
      <c r="A3" s="35"/>
      <c r="B3" s="36"/>
      <c r="C3" s="36"/>
      <c r="D3" s="36"/>
      <c r="E3" s="36"/>
      <c r="F3" s="36"/>
      <c r="G3" s="36"/>
      <c r="H3" s="36"/>
      <c r="I3" s="36"/>
      <c r="J3" s="36"/>
      <c r="K3" s="2" t="s">
        <v>3</v>
      </c>
      <c r="L3" s="3">
        <f ca="1">TODAY()</f>
        <v>45264</v>
      </c>
      <c r="N3">
        <v>0</v>
      </c>
    </row>
    <row r="4" spans="1:18" ht="16">
      <c r="A4" s="32" t="s">
        <v>45</v>
      </c>
      <c r="B4" s="33"/>
      <c r="C4" s="33"/>
      <c r="D4" s="33"/>
      <c r="E4" s="33"/>
      <c r="F4" s="33"/>
      <c r="G4" s="33"/>
      <c r="H4" s="33"/>
      <c r="I4" s="33"/>
      <c r="J4" s="33"/>
      <c r="K4" s="4"/>
      <c r="L4" s="5"/>
    </row>
    <row r="5" spans="1:18" ht="16">
      <c r="A5" s="32" t="s">
        <v>34</v>
      </c>
      <c r="B5" s="33"/>
      <c r="C5" s="33"/>
      <c r="D5" s="33"/>
      <c r="E5" s="33"/>
      <c r="F5" s="33"/>
      <c r="G5" s="33"/>
      <c r="H5" s="33"/>
      <c r="I5" s="33"/>
      <c r="J5" s="33"/>
      <c r="K5" s="4"/>
      <c r="L5" s="5"/>
    </row>
    <row r="6" spans="1:18" ht="16">
      <c r="A6" s="32"/>
      <c r="B6" s="33"/>
      <c r="C6" s="33"/>
      <c r="D6" s="33"/>
      <c r="E6" s="33"/>
      <c r="F6" s="33"/>
      <c r="G6" s="33"/>
      <c r="H6" s="33"/>
      <c r="I6" s="33"/>
      <c r="J6" s="33"/>
      <c r="K6" s="4"/>
      <c r="L6" s="5"/>
    </row>
    <row r="7" spans="1:18">
      <c r="A7" s="9"/>
      <c r="L7" s="10"/>
    </row>
    <row r="8" spans="1:18">
      <c r="A8" s="9"/>
      <c r="L8" s="10"/>
    </row>
    <row r="9" spans="1:18">
      <c r="A9" s="9"/>
      <c r="L9" s="10"/>
    </row>
    <row r="10" spans="1:18">
      <c r="A10" s="9"/>
      <c r="L10" s="10"/>
    </row>
    <row r="11" spans="1:18">
      <c r="A11" s="9"/>
      <c r="L11" s="10"/>
    </row>
    <row r="12" spans="1:18">
      <c r="A12" s="9"/>
      <c r="F12" s="34" t="s">
        <v>31</v>
      </c>
      <c r="G12" s="34"/>
      <c r="H12" s="34"/>
      <c r="I12" s="34"/>
      <c r="J12" s="34"/>
      <c r="L12" s="10"/>
    </row>
    <row r="13" spans="1:18">
      <c r="A13" s="9"/>
      <c r="F13" s="34" t="s">
        <v>30</v>
      </c>
      <c r="G13" s="34"/>
      <c r="H13" s="34"/>
      <c r="I13" s="34"/>
      <c r="J13" s="34"/>
      <c r="L13" s="10"/>
    </row>
    <row r="14" spans="1:18">
      <c r="A14" s="14" t="s">
        <v>4</v>
      </c>
      <c r="B14" s="14" t="s">
        <v>5</v>
      </c>
      <c r="C14" s="14" t="s">
        <v>40</v>
      </c>
      <c r="D14" s="14" t="s">
        <v>44</v>
      </c>
      <c r="E14" s="14" t="s">
        <v>6</v>
      </c>
      <c r="F14" s="1" t="s">
        <v>0</v>
      </c>
      <c r="G14" s="1" t="s">
        <v>7</v>
      </c>
      <c r="H14" s="1" t="s">
        <v>38</v>
      </c>
      <c r="I14" s="1" t="s">
        <v>8</v>
      </c>
      <c r="J14" s="1" t="s">
        <v>9</v>
      </c>
      <c r="L14" s="10"/>
    </row>
    <row r="15" spans="1:18" ht="14">
      <c r="A15" s="16" t="s">
        <v>33</v>
      </c>
      <c r="B15" s="15" t="s">
        <v>1</v>
      </c>
      <c r="C15" s="17"/>
      <c r="D15" s="17" t="s">
        <v>43</v>
      </c>
      <c r="E15" s="17" t="s">
        <v>25</v>
      </c>
      <c r="F15" s="27">
        <v>16</v>
      </c>
      <c r="G15" s="18" t="s">
        <v>106</v>
      </c>
      <c r="H15" s="19"/>
      <c r="I15" s="19"/>
      <c r="J15" s="20"/>
      <c r="L15" s="10"/>
      <c r="R15" s="23">
        <f t="shared" ref="R15:R40" si="0">IF(OR(F15="DIS",F15="AJ"),"",IF(F15="ABS","0",VALUE(F15)))</f>
        <v>16</v>
      </c>
    </row>
    <row r="16" spans="1:18" ht="14">
      <c r="A16" s="16" t="s">
        <v>35</v>
      </c>
      <c r="B16" s="15" t="s">
        <v>1</v>
      </c>
      <c r="C16" s="17"/>
      <c r="D16" s="17" t="s">
        <v>45</v>
      </c>
      <c r="E16" s="17" t="s">
        <v>39</v>
      </c>
      <c r="F16" s="27">
        <v>8</v>
      </c>
      <c r="G16" s="18" t="s">
        <v>107</v>
      </c>
      <c r="H16" s="19"/>
      <c r="I16" s="19"/>
      <c r="J16" s="20"/>
      <c r="L16" s="10"/>
      <c r="R16" s="23">
        <f t="shared" si="0"/>
        <v>8</v>
      </c>
    </row>
    <row r="17" spans="1:18" ht="14">
      <c r="A17" s="16" t="s">
        <v>29</v>
      </c>
      <c r="B17" s="15" t="s">
        <v>1</v>
      </c>
      <c r="C17" s="17"/>
      <c r="D17" s="17" t="s">
        <v>45</v>
      </c>
      <c r="E17" s="17" t="s">
        <v>32</v>
      </c>
      <c r="F17" s="27">
        <v>14</v>
      </c>
      <c r="G17" s="18" t="s">
        <v>108</v>
      </c>
      <c r="H17" s="19"/>
      <c r="I17" s="19"/>
      <c r="J17" s="20"/>
      <c r="L17" s="10"/>
      <c r="R17" s="23">
        <f t="shared" si="0"/>
        <v>14</v>
      </c>
    </row>
    <row r="18" spans="1:18" ht="14">
      <c r="A18" s="16" t="s">
        <v>27</v>
      </c>
      <c r="B18" s="15" t="s">
        <v>1</v>
      </c>
      <c r="C18" s="17"/>
      <c r="D18" s="17" t="s">
        <v>45</v>
      </c>
      <c r="E18" s="17" t="s">
        <v>28</v>
      </c>
      <c r="F18" s="27">
        <v>15</v>
      </c>
      <c r="G18" s="18" t="s">
        <v>109</v>
      </c>
      <c r="H18" s="19"/>
      <c r="I18" s="19"/>
      <c r="J18" s="20"/>
      <c r="L18" s="10"/>
      <c r="R18" s="23">
        <f t="shared" si="0"/>
        <v>15</v>
      </c>
    </row>
    <row r="19" spans="1:18" ht="14">
      <c r="A19" s="16" t="s">
        <v>63</v>
      </c>
      <c r="B19" s="15" t="s">
        <v>1</v>
      </c>
      <c r="C19" s="17"/>
      <c r="D19" s="17" t="s">
        <v>45</v>
      </c>
      <c r="E19" s="17" t="s">
        <v>26</v>
      </c>
      <c r="F19" s="27">
        <v>12</v>
      </c>
      <c r="G19" s="18" t="s">
        <v>110</v>
      </c>
      <c r="H19" s="19"/>
      <c r="I19" s="19"/>
      <c r="J19" s="20"/>
      <c r="L19" s="10"/>
      <c r="R19" s="23">
        <f t="shared" si="0"/>
        <v>12</v>
      </c>
    </row>
    <row r="20" spans="1:18" ht="14">
      <c r="A20" s="16" t="s">
        <v>65</v>
      </c>
      <c r="B20" s="15" t="s">
        <v>1</v>
      </c>
      <c r="C20" s="17"/>
      <c r="D20" s="17" t="s">
        <v>45</v>
      </c>
      <c r="E20" s="17" t="s">
        <v>64</v>
      </c>
      <c r="F20" s="27">
        <v>14</v>
      </c>
      <c r="G20" s="18" t="s">
        <v>111</v>
      </c>
      <c r="H20" s="19"/>
      <c r="I20" s="19"/>
      <c r="J20" s="20"/>
      <c r="L20" s="10"/>
      <c r="R20" s="23">
        <f t="shared" si="0"/>
        <v>14</v>
      </c>
    </row>
    <row r="21" spans="1:18" ht="14">
      <c r="A21" s="16" t="s">
        <v>67</v>
      </c>
      <c r="B21" s="15" t="s">
        <v>1</v>
      </c>
      <c r="C21" s="17"/>
      <c r="D21" s="17" t="s">
        <v>45</v>
      </c>
      <c r="E21" s="17" t="s">
        <v>66</v>
      </c>
      <c r="F21" s="27">
        <v>12</v>
      </c>
      <c r="G21" s="18" t="s">
        <v>112</v>
      </c>
      <c r="H21" s="19"/>
      <c r="I21" s="19"/>
      <c r="J21" s="20"/>
      <c r="L21" s="10"/>
      <c r="R21" s="23">
        <f t="shared" si="0"/>
        <v>12</v>
      </c>
    </row>
    <row r="22" spans="1:18" ht="14">
      <c r="A22" s="16" t="s">
        <v>69</v>
      </c>
      <c r="B22" s="15" t="s">
        <v>1</v>
      </c>
      <c r="C22" s="17"/>
      <c r="D22" s="17" t="s">
        <v>45</v>
      </c>
      <c r="E22" s="17" t="s">
        <v>68</v>
      </c>
      <c r="F22" s="27">
        <v>14</v>
      </c>
      <c r="G22" s="18" t="s">
        <v>108</v>
      </c>
      <c r="H22" s="19"/>
      <c r="I22" s="19"/>
      <c r="J22" s="20"/>
      <c r="L22" s="10"/>
      <c r="R22" s="23">
        <f t="shared" si="0"/>
        <v>14</v>
      </c>
    </row>
    <row r="23" spans="1:18" ht="14">
      <c r="A23" s="16" t="s">
        <v>71</v>
      </c>
      <c r="B23" s="15" t="s">
        <v>1</v>
      </c>
      <c r="C23" s="17"/>
      <c r="D23" s="17" t="s">
        <v>45</v>
      </c>
      <c r="E23" s="17" t="s">
        <v>70</v>
      </c>
      <c r="F23" s="27">
        <v>15</v>
      </c>
      <c r="G23" s="18" t="s">
        <v>109</v>
      </c>
      <c r="H23" s="19"/>
      <c r="I23" s="19"/>
      <c r="J23" s="20"/>
      <c r="L23" s="10"/>
      <c r="R23" s="23">
        <f t="shared" si="0"/>
        <v>15</v>
      </c>
    </row>
    <row r="24" spans="1:18" ht="14">
      <c r="A24" s="16" t="s">
        <v>73</v>
      </c>
      <c r="B24" s="15" t="s">
        <v>1</v>
      </c>
      <c r="C24" s="17"/>
      <c r="D24" s="17" t="s">
        <v>45</v>
      </c>
      <c r="E24" s="17" t="s">
        <v>72</v>
      </c>
      <c r="F24" s="27">
        <v>13</v>
      </c>
      <c r="G24" s="18" t="s">
        <v>113</v>
      </c>
      <c r="H24" s="19"/>
      <c r="I24" s="19"/>
      <c r="J24" s="20"/>
      <c r="L24" s="10"/>
      <c r="R24" s="23">
        <f t="shared" si="0"/>
        <v>13</v>
      </c>
    </row>
    <row r="25" spans="1:18" ht="14">
      <c r="A25" s="16" t="s">
        <v>75</v>
      </c>
      <c r="B25" s="15" t="s">
        <v>1</v>
      </c>
      <c r="C25" s="17"/>
      <c r="D25" s="17" t="s">
        <v>45</v>
      </c>
      <c r="E25" s="17" t="s">
        <v>74</v>
      </c>
      <c r="F25" s="27">
        <v>12</v>
      </c>
      <c r="G25" s="18" t="s">
        <v>114</v>
      </c>
      <c r="H25" s="19"/>
      <c r="I25" s="19"/>
      <c r="J25" s="20"/>
      <c r="L25" s="10"/>
      <c r="R25" s="23">
        <f t="shared" si="0"/>
        <v>12</v>
      </c>
    </row>
    <row r="26" spans="1:18" ht="14">
      <c r="A26" s="16" t="s">
        <v>77</v>
      </c>
      <c r="B26" s="15" t="s">
        <v>1</v>
      </c>
      <c r="C26" s="17"/>
      <c r="D26" s="17" t="s">
        <v>45</v>
      </c>
      <c r="E26" s="17" t="s">
        <v>76</v>
      </c>
      <c r="F26" s="27">
        <v>13</v>
      </c>
      <c r="G26" s="18" t="s">
        <v>113</v>
      </c>
      <c r="H26" s="19"/>
      <c r="I26" s="19"/>
      <c r="J26" s="20"/>
      <c r="L26" s="10"/>
      <c r="R26" s="23">
        <f t="shared" si="0"/>
        <v>13</v>
      </c>
    </row>
    <row r="27" spans="1:18" ht="14">
      <c r="A27" s="16" t="s">
        <v>79</v>
      </c>
      <c r="B27" s="15" t="s">
        <v>1</v>
      </c>
      <c r="C27" s="17"/>
      <c r="D27" s="17" t="s">
        <v>45</v>
      </c>
      <c r="E27" s="17" t="s">
        <v>78</v>
      </c>
      <c r="F27" s="27">
        <v>16</v>
      </c>
      <c r="G27" s="18" t="s">
        <v>115</v>
      </c>
      <c r="H27" s="19"/>
      <c r="I27" s="19"/>
      <c r="J27" s="20"/>
      <c r="L27" s="10"/>
      <c r="R27" s="23">
        <f t="shared" si="0"/>
        <v>16</v>
      </c>
    </row>
    <row r="28" spans="1:18" ht="14">
      <c r="A28" s="16" t="s">
        <v>81</v>
      </c>
      <c r="B28" s="15" t="s">
        <v>1</v>
      </c>
      <c r="C28" s="17"/>
      <c r="D28" s="17" t="s">
        <v>45</v>
      </c>
      <c r="E28" s="17" t="s">
        <v>80</v>
      </c>
      <c r="F28" s="27">
        <v>13</v>
      </c>
      <c r="G28" s="18" t="s">
        <v>113</v>
      </c>
      <c r="H28" s="19"/>
      <c r="I28" s="19"/>
      <c r="J28" s="20"/>
      <c r="L28" s="10"/>
      <c r="R28" s="23">
        <f t="shared" si="0"/>
        <v>13</v>
      </c>
    </row>
    <row r="29" spans="1:18" ht="14">
      <c r="A29" s="16" t="s">
        <v>83</v>
      </c>
      <c r="B29" s="15" t="s">
        <v>1</v>
      </c>
      <c r="C29" s="17"/>
      <c r="D29" s="17" t="s">
        <v>45</v>
      </c>
      <c r="E29" s="17" t="s">
        <v>82</v>
      </c>
      <c r="F29" s="27">
        <v>8</v>
      </c>
      <c r="G29" s="18" t="s">
        <v>107</v>
      </c>
      <c r="H29" s="19"/>
      <c r="I29" s="19"/>
      <c r="J29" s="20"/>
      <c r="L29" s="10"/>
      <c r="R29" s="23">
        <f t="shared" si="0"/>
        <v>8</v>
      </c>
    </row>
    <row r="30" spans="1:18" ht="14">
      <c r="A30" s="16" t="s">
        <v>85</v>
      </c>
      <c r="B30" s="15" t="s">
        <v>1</v>
      </c>
      <c r="C30" s="17"/>
      <c r="D30" s="17" t="s">
        <v>45</v>
      </c>
      <c r="E30" s="17" t="s">
        <v>84</v>
      </c>
      <c r="F30" s="27">
        <v>13</v>
      </c>
      <c r="G30" s="18" t="s">
        <v>113</v>
      </c>
      <c r="H30" s="19"/>
      <c r="I30" s="19"/>
      <c r="J30" s="20"/>
      <c r="L30" s="10"/>
      <c r="R30" s="23">
        <f t="shared" si="0"/>
        <v>13</v>
      </c>
    </row>
    <row r="31" spans="1:18" ht="14">
      <c r="A31" s="16" t="s">
        <v>87</v>
      </c>
      <c r="B31" s="15" t="s">
        <v>1</v>
      </c>
      <c r="C31" s="17"/>
      <c r="D31" s="17" t="s">
        <v>45</v>
      </c>
      <c r="E31" s="17" t="s">
        <v>86</v>
      </c>
      <c r="F31" s="27">
        <v>13</v>
      </c>
      <c r="G31" s="18" t="s">
        <v>116</v>
      </c>
      <c r="H31" s="19"/>
      <c r="I31" s="19"/>
      <c r="J31" s="20"/>
      <c r="L31" s="10"/>
      <c r="R31" s="23">
        <f t="shared" si="0"/>
        <v>13</v>
      </c>
    </row>
    <row r="32" spans="1:18" ht="14">
      <c r="A32" s="16" t="s">
        <v>89</v>
      </c>
      <c r="B32" s="15" t="s">
        <v>1</v>
      </c>
      <c r="C32" s="17"/>
      <c r="D32" s="17" t="s">
        <v>45</v>
      </c>
      <c r="E32" s="17" t="s">
        <v>88</v>
      </c>
      <c r="F32" s="27">
        <v>5</v>
      </c>
      <c r="G32" s="18" t="s">
        <v>117</v>
      </c>
      <c r="H32" s="19"/>
      <c r="I32" s="19"/>
      <c r="J32" s="20"/>
      <c r="L32" s="10"/>
      <c r="R32" s="23">
        <f t="shared" si="0"/>
        <v>5</v>
      </c>
    </row>
    <row r="33" spans="1:18" ht="14">
      <c r="A33" s="16" t="s">
        <v>91</v>
      </c>
      <c r="B33" s="15" t="s">
        <v>1</v>
      </c>
      <c r="C33" s="17"/>
      <c r="D33" s="17" t="s">
        <v>45</v>
      </c>
      <c r="E33" s="17" t="s">
        <v>90</v>
      </c>
      <c r="F33" s="27">
        <v>14</v>
      </c>
      <c r="G33" s="18" t="s">
        <v>118</v>
      </c>
      <c r="H33" s="19"/>
      <c r="I33" s="19"/>
      <c r="J33" s="20"/>
      <c r="L33" s="10"/>
      <c r="R33" s="23">
        <f t="shared" si="0"/>
        <v>14</v>
      </c>
    </row>
    <row r="34" spans="1:18" ht="14">
      <c r="A34" s="16" t="s">
        <v>93</v>
      </c>
      <c r="B34" s="15" t="s">
        <v>1</v>
      </c>
      <c r="C34" s="17"/>
      <c r="D34" s="17" t="s">
        <v>45</v>
      </c>
      <c r="E34" s="17" t="s">
        <v>92</v>
      </c>
      <c r="F34" s="27">
        <v>12</v>
      </c>
      <c r="G34" s="18" t="s">
        <v>114</v>
      </c>
      <c r="H34" s="19"/>
      <c r="I34" s="19"/>
      <c r="J34" s="20"/>
      <c r="L34" s="10"/>
      <c r="R34" s="23">
        <f t="shared" si="0"/>
        <v>12</v>
      </c>
    </row>
    <row r="35" spans="1:18" ht="14">
      <c r="A35" s="16" t="s">
        <v>95</v>
      </c>
      <c r="B35" s="15" t="s">
        <v>1</v>
      </c>
      <c r="C35" s="17"/>
      <c r="D35" s="17" t="s">
        <v>45</v>
      </c>
      <c r="E35" s="17" t="s">
        <v>94</v>
      </c>
      <c r="F35" s="27">
        <v>14</v>
      </c>
      <c r="G35" s="18" t="s">
        <v>119</v>
      </c>
      <c r="H35" s="19"/>
      <c r="I35" s="19"/>
      <c r="J35" s="20"/>
      <c r="L35" s="10"/>
      <c r="R35" s="23">
        <f t="shared" si="0"/>
        <v>14</v>
      </c>
    </row>
    <row r="36" spans="1:18" ht="14">
      <c r="A36" s="16" t="s">
        <v>97</v>
      </c>
      <c r="B36" s="15" t="s">
        <v>1</v>
      </c>
      <c r="C36" s="17"/>
      <c r="D36" s="17" t="s">
        <v>45</v>
      </c>
      <c r="E36" s="17" t="s">
        <v>96</v>
      </c>
      <c r="F36" s="27">
        <v>14</v>
      </c>
      <c r="G36" s="18" t="s">
        <v>118</v>
      </c>
      <c r="H36" s="19"/>
      <c r="I36" s="19"/>
      <c r="J36" s="20"/>
      <c r="L36" s="10"/>
      <c r="R36" s="23">
        <f t="shared" si="0"/>
        <v>14</v>
      </c>
    </row>
    <row r="37" spans="1:18" ht="14">
      <c r="A37" s="16" t="s">
        <v>99</v>
      </c>
      <c r="B37" s="15" t="s">
        <v>1</v>
      </c>
      <c r="C37" s="17"/>
      <c r="D37" s="17" t="s">
        <v>45</v>
      </c>
      <c r="E37" s="17" t="s">
        <v>98</v>
      </c>
      <c r="F37" s="27">
        <v>8</v>
      </c>
      <c r="G37" s="18" t="s">
        <v>107</v>
      </c>
      <c r="H37" s="19"/>
      <c r="I37" s="19"/>
      <c r="J37" s="20"/>
      <c r="L37" s="10"/>
      <c r="R37" s="23">
        <f t="shared" si="0"/>
        <v>8</v>
      </c>
    </row>
    <row r="38" spans="1:18" ht="14">
      <c r="A38" s="16" t="s">
        <v>101</v>
      </c>
      <c r="B38" s="15" t="s">
        <v>1</v>
      </c>
      <c r="C38" s="17"/>
      <c r="D38" s="17" t="s">
        <v>45</v>
      </c>
      <c r="E38" s="17" t="s">
        <v>100</v>
      </c>
      <c r="F38" s="27">
        <v>14</v>
      </c>
      <c r="G38" s="18" t="s">
        <v>111</v>
      </c>
      <c r="H38" s="19"/>
      <c r="I38" s="19"/>
      <c r="J38" s="20"/>
      <c r="L38" s="10"/>
      <c r="R38" s="23">
        <f t="shared" si="0"/>
        <v>14</v>
      </c>
    </row>
    <row r="39" spans="1:18" ht="14">
      <c r="A39" s="16" t="s">
        <v>103</v>
      </c>
      <c r="B39" s="15" t="s">
        <v>1</v>
      </c>
      <c r="C39" s="17"/>
      <c r="D39" s="17" t="s">
        <v>45</v>
      </c>
      <c r="E39" s="17" t="s">
        <v>102</v>
      </c>
      <c r="F39" s="27">
        <v>5</v>
      </c>
      <c r="G39" s="18" t="s">
        <v>117</v>
      </c>
      <c r="H39" s="19"/>
      <c r="I39" s="19"/>
      <c r="J39" s="20"/>
      <c r="L39" s="10"/>
      <c r="R39" s="23">
        <f t="shared" si="0"/>
        <v>5</v>
      </c>
    </row>
    <row r="40" spans="1:18" ht="14">
      <c r="A40" s="16" t="s">
        <v>105</v>
      </c>
      <c r="B40" s="15" t="s">
        <v>1</v>
      </c>
      <c r="C40" s="17"/>
      <c r="D40" s="17" t="s">
        <v>45</v>
      </c>
      <c r="E40" s="17" t="s">
        <v>104</v>
      </c>
      <c r="F40" s="27">
        <v>12</v>
      </c>
      <c r="G40" s="18" t="s">
        <v>112</v>
      </c>
      <c r="H40" s="19"/>
      <c r="I40" s="19"/>
      <c r="J40" s="20"/>
      <c r="L40" s="10"/>
      <c r="R40" s="23">
        <f t="shared" si="0"/>
        <v>12</v>
      </c>
    </row>
    <row r="41" spans="1:18">
      <c r="A41" s="9"/>
      <c r="L41" s="10"/>
    </row>
    <row r="42" spans="1:18">
      <c r="A42" s="9"/>
      <c r="L42" s="10"/>
    </row>
    <row r="43" spans="1:18" ht="14">
      <c r="B43" s="24" t="s">
        <v>10</v>
      </c>
      <c r="C43" s="26"/>
      <c r="D43" s="26"/>
      <c r="E43" s="6" t="s">
        <v>10</v>
      </c>
      <c r="F43" s="7">
        <f>AVERAGE(F15:F40)</f>
        <v>12.26923076923077</v>
      </c>
      <c r="G43" s="7"/>
      <c r="H43" s="7"/>
      <c r="I43" s="7"/>
      <c r="J43" s="7"/>
      <c r="L43" s="10"/>
    </row>
    <row r="44" spans="1:18" ht="14">
      <c r="B44" s="25" t="s">
        <v>11</v>
      </c>
      <c r="C44" s="26"/>
      <c r="D44" s="26"/>
      <c r="E44" s="6" t="s">
        <v>11</v>
      </c>
      <c r="F44" s="8">
        <f>STDEV(F15:F40)</f>
        <v>3.0140695719600417</v>
      </c>
      <c r="G44" s="8"/>
      <c r="H44" s="8"/>
      <c r="I44" s="8"/>
      <c r="J44" s="8"/>
      <c r="L44" s="10"/>
    </row>
    <row r="45" spans="1:18">
      <c r="A45" s="9"/>
      <c r="L45" s="10"/>
    </row>
    <row r="46" spans="1:18" ht="14" thickBo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3"/>
    </row>
  </sheetData>
  <mergeCells count="7">
    <mergeCell ref="A2:L2"/>
    <mergeCell ref="A6:J6"/>
    <mergeCell ref="F13:J13"/>
    <mergeCell ref="F12:J12"/>
    <mergeCell ref="A3:J3"/>
    <mergeCell ref="A4:J4"/>
    <mergeCell ref="A5:J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Notes</vt:lpstr>
    </vt:vector>
  </TitlesOfParts>
  <Manager>Alcuin</Manager>
  <Company>Alcuin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Alcuin</dc:creator>
  <cp:keywords/>
  <dc:description/>
  <cp:lastModifiedBy>Ibrahim ALAME</cp:lastModifiedBy>
  <dcterms:created xsi:type="dcterms:W3CDTF">2023-10-17T10:15:09Z</dcterms:created>
  <dcterms:modified xsi:type="dcterms:W3CDTF">2023-12-04T07:03:37Z</dcterms:modified>
  <cp:category/>
  <cp:contentStatus/>
</cp:coreProperties>
</file>