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My linkedin article research stuff\Article 3\Portfolio construction and optimization\"/>
    </mc:Choice>
  </mc:AlternateContent>
  <xr:revisionPtr revIDLastSave="0" documentId="13_ncr:1_{A209D5E4-E0FC-4EEF-A8EB-9477FEC4413F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tock Return Data" sheetId="1" r:id="rId1"/>
    <sheet name="Excess Return Data" sheetId="2" r:id="rId2"/>
    <sheet name="Var-Covar Matrix" sheetId="3" r:id="rId3"/>
    <sheet name="Correlation Matrix" sheetId="4" r:id="rId4"/>
    <sheet name="PortfolioVar &amp; Exp. Rt." sheetId="5" r:id="rId5"/>
    <sheet name="Equity Curve" sheetId="6" r:id="rId6"/>
  </sheets>
  <definedNames>
    <definedName name="solver_adj" localSheetId="4" hidden="1">'PortfolioVar &amp; Exp. Rt.'!$E$3:$E$17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'PortfolioVar &amp; Exp. Rt.'!$E$10</definedName>
    <definedName name="solver_lhs10" localSheetId="4" hidden="1">'PortfolioVar &amp; Exp. Rt.'!$E$3</definedName>
    <definedName name="solver_lhs11" localSheetId="4" hidden="1">'PortfolioVar &amp; Exp. Rt.'!$E$4</definedName>
    <definedName name="solver_lhs12" localSheetId="4" hidden="1">'PortfolioVar &amp; Exp. Rt.'!$E$5</definedName>
    <definedName name="solver_lhs13" localSheetId="4" hidden="1">'PortfolioVar &amp; Exp. Rt.'!$E$6</definedName>
    <definedName name="solver_lhs14" localSheetId="4" hidden="1">'PortfolioVar &amp; Exp. Rt.'!$E$7</definedName>
    <definedName name="solver_lhs15" localSheetId="4" hidden="1">'PortfolioVar &amp; Exp. Rt.'!$E$8</definedName>
    <definedName name="solver_lhs16" localSheetId="4" hidden="1">'PortfolioVar &amp; Exp. Rt.'!$E$9</definedName>
    <definedName name="solver_lhs17" localSheetId="4" hidden="1">'PortfolioVar &amp; Exp. Rt.'!$L$8</definedName>
    <definedName name="solver_lhs18" localSheetId="4" hidden="1">'PortfolioVar &amp; Exp. Rt.'!$L$8</definedName>
    <definedName name="solver_lhs2" localSheetId="4" hidden="1">'PortfolioVar &amp; Exp. Rt.'!$E$11</definedName>
    <definedName name="solver_lhs3" localSheetId="4" hidden="1">'PortfolioVar &amp; Exp. Rt.'!$E$12</definedName>
    <definedName name="solver_lhs4" localSheetId="4" hidden="1">'PortfolioVar &amp; Exp. Rt.'!$E$13</definedName>
    <definedName name="solver_lhs5" localSheetId="4" hidden="1">'PortfolioVar &amp; Exp. Rt.'!$E$14</definedName>
    <definedName name="solver_lhs6" localSheetId="4" hidden="1">'PortfolioVar &amp; Exp. Rt.'!$E$15</definedName>
    <definedName name="solver_lhs7" localSheetId="4" hidden="1">'PortfolioVar &amp; Exp. Rt.'!$E$16</definedName>
    <definedName name="solver_lhs8" localSheetId="4" hidden="1">'PortfolioVar &amp; Exp. Rt.'!$E$17</definedName>
    <definedName name="solver_lhs9" localSheetId="4" hidden="1">'PortfolioVar &amp; Exp. Rt.'!$E$18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17</definedName>
    <definedName name="solver_nwt" localSheetId="4" hidden="1">1</definedName>
    <definedName name="solver_opt" localSheetId="4" hidden="1">'PortfolioVar &amp; Exp. Rt.'!$K$11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10" localSheetId="4" hidden="1">3</definedName>
    <definedName name="solver_rel11" localSheetId="4" hidden="1">3</definedName>
    <definedName name="solver_rel12" localSheetId="4" hidden="1">3</definedName>
    <definedName name="solver_rel13" localSheetId="4" hidden="1">3</definedName>
    <definedName name="solver_rel14" localSheetId="4" hidden="1">3</definedName>
    <definedName name="solver_rel15" localSheetId="4" hidden="1">3</definedName>
    <definedName name="solver_rel16" localSheetId="4" hidden="1">3</definedName>
    <definedName name="solver_rel17" localSheetId="4" hidden="1">2</definedName>
    <definedName name="solver_rel18" localSheetId="4" hidden="1">2</definedName>
    <definedName name="solver_rel2" localSheetId="4" hidden="1">3</definedName>
    <definedName name="solver_rel3" localSheetId="4" hidden="1">3</definedName>
    <definedName name="solver_rel4" localSheetId="4" hidden="1">3</definedName>
    <definedName name="solver_rel5" localSheetId="4" hidden="1">3</definedName>
    <definedName name="solver_rel6" localSheetId="4" hidden="1">3</definedName>
    <definedName name="solver_rel7" localSheetId="4" hidden="1">3</definedName>
    <definedName name="solver_rel8" localSheetId="4" hidden="1">3</definedName>
    <definedName name="solver_rel9" localSheetId="4" hidden="1">2</definedName>
    <definedName name="solver_rhs1" localSheetId="4" hidden="1">2.5%</definedName>
    <definedName name="solver_rhs10" localSheetId="4" hidden="1">2.5%</definedName>
    <definedName name="solver_rhs11" localSheetId="4" hidden="1">2.5%</definedName>
    <definedName name="solver_rhs12" localSheetId="4" hidden="1">2.5%</definedName>
    <definedName name="solver_rhs13" localSheetId="4" hidden="1">2.5%</definedName>
    <definedName name="solver_rhs14" localSheetId="4" hidden="1">2.5%</definedName>
    <definedName name="solver_rhs15" localSheetId="4" hidden="1">2.5%</definedName>
    <definedName name="solver_rhs16" localSheetId="4" hidden="1">2.5%</definedName>
    <definedName name="solver_rhs17" localSheetId="4" hidden="1">20%</definedName>
    <definedName name="solver_rhs18" localSheetId="4" hidden="1">20%</definedName>
    <definedName name="solver_rhs2" localSheetId="4" hidden="1">2.5%</definedName>
    <definedName name="solver_rhs3" localSheetId="4" hidden="1">2.5%</definedName>
    <definedName name="solver_rhs4" localSheetId="4" hidden="1">2.5%</definedName>
    <definedName name="solver_rhs5" localSheetId="4" hidden="1">2.5%</definedName>
    <definedName name="solver_rhs6" localSheetId="4" hidden="1">2.5%</definedName>
    <definedName name="solver_rhs7" localSheetId="4" hidden="1">2.5%</definedName>
    <definedName name="solver_rhs8" localSheetId="4" hidden="1">2.5%</definedName>
    <definedName name="solver_rhs9" localSheetId="4" hidden="1">100%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56" i="6" l="1"/>
  <c r="M16" i="5"/>
  <c r="H5" i="5"/>
  <c r="H8" i="5"/>
  <c r="H10" i="5"/>
  <c r="H11" i="5"/>
  <c r="H13" i="5"/>
  <c r="H16" i="5"/>
  <c r="H3" i="5"/>
  <c r="G17" i="5"/>
  <c r="H17" i="5" s="1"/>
  <c r="G16" i="5"/>
  <c r="G15" i="5"/>
  <c r="H15" i="5" s="1"/>
  <c r="G14" i="5"/>
  <c r="H14" i="5" s="1"/>
  <c r="G13" i="5"/>
  <c r="G12" i="5"/>
  <c r="H12" i="5" s="1"/>
  <c r="G11" i="5"/>
  <c r="G10" i="5"/>
  <c r="G9" i="5"/>
  <c r="H9" i="5" s="1"/>
  <c r="G8" i="5"/>
  <c r="G7" i="5"/>
  <c r="H7" i="5" s="1"/>
  <c r="G6" i="5"/>
  <c r="H6" i="5" s="1"/>
  <c r="G5" i="5"/>
  <c r="G4" i="5"/>
  <c r="H4" i="5" s="1"/>
  <c r="G3" i="5"/>
  <c r="R2" i="6"/>
  <c r="AV2" i="6"/>
  <c r="AS2" i="6"/>
  <c r="AP2" i="6"/>
  <c r="AM2" i="6"/>
  <c r="AJ2" i="6"/>
  <c r="AG2" i="6"/>
  <c r="AD2" i="6"/>
  <c r="AA2" i="6"/>
  <c r="X2" i="6"/>
  <c r="U2" i="6"/>
  <c r="O2" i="6"/>
  <c r="L2" i="6"/>
  <c r="I2" i="6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F199" i="6" s="1"/>
  <c r="F200" i="6" s="1"/>
  <c r="F201" i="6" s="1"/>
  <c r="F202" i="6" s="1"/>
  <c r="F203" i="6" s="1"/>
  <c r="F204" i="6" s="1"/>
  <c r="F205" i="6" s="1"/>
  <c r="F206" i="6" s="1"/>
  <c r="F207" i="6" s="1"/>
  <c r="F208" i="6" s="1"/>
  <c r="F209" i="6" s="1"/>
  <c r="F210" i="6" s="1"/>
  <c r="F211" i="6" s="1"/>
  <c r="F212" i="6" s="1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24" i="6" s="1"/>
  <c r="F225" i="6" s="1"/>
  <c r="F226" i="6" s="1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AU249" i="6"/>
  <c r="AR249" i="6"/>
  <c r="AO249" i="6"/>
  <c r="AL249" i="6"/>
  <c r="AI249" i="6"/>
  <c r="AF249" i="6"/>
  <c r="AC249" i="6"/>
  <c r="Z249" i="6"/>
  <c r="W249" i="6"/>
  <c r="T249" i="6"/>
  <c r="Q249" i="6"/>
  <c r="N249" i="6"/>
  <c r="K249" i="6"/>
  <c r="H249" i="6"/>
  <c r="E249" i="6"/>
  <c r="AU248" i="6"/>
  <c r="AR248" i="6"/>
  <c r="AO248" i="6"/>
  <c r="AL248" i="6"/>
  <c r="AI248" i="6"/>
  <c r="AF248" i="6"/>
  <c r="AC248" i="6"/>
  <c r="Z248" i="6"/>
  <c r="W248" i="6"/>
  <c r="T248" i="6"/>
  <c r="Q248" i="6"/>
  <c r="N248" i="6"/>
  <c r="K248" i="6"/>
  <c r="H248" i="6"/>
  <c r="E248" i="6"/>
  <c r="AU247" i="6"/>
  <c r="AR247" i="6"/>
  <c r="AO247" i="6"/>
  <c r="AL247" i="6"/>
  <c r="AI247" i="6"/>
  <c r="AF247" i="6"/>
  <c r="AC247" i="6"/>
  <c r="Z247" i="6"/>
  <c r="W247" i="6"/>
  <c r="T247" i="6"/>
  <c r="Q247" i="6"/>
  <c r="N247" i="6"/>
  <c r="K247" i="6"/>
  <c r="H247" i="6"/>
  <c r="E247" i="6"/>
  <c r="AU246" i="6"/>
  <c r="AR246" i="6"/>
  <c r="AO246" i="6"/>
  <c r="AL246" i="6"/>
  <c r="AI246" i="6"/>
  <c r="AF246" i="6"/>
  <c r="AC246" i="6"/>
  <c r="Z246" i="6"/>
  <c r="W246" i="6"/>
  <c r="T246" i="6"/>
  <c r="Q246" i="6"/>
  <c r="N246" i="6"/>
  <c r="K246" i="6"/>
  <c r="H246" i="6"/>
  <c r="E246" i="6"/>
  <c r="AU245" i="6"/>
  <c r="AR245" i="6"/>
  <c r="AO245" i="6"/>
  <c r="AL245" i="6"/>
  <c r="AI245" i="6"/>
  <c r="AF245" i="6"/>
  <c r="AC245" i="6"/>
  <c r="Z245" i="6"/>
  <c r="W245" i="6"/>
  <c r="T245" i="6"/>
  <c r="Q245" i="6"/>
  <c r="N245" i="6"/>
  <c r="K245" i="6"/>
  <c r="H245" i="6"/>
  <c r="E245" i="6"/>
  <c r="AU244" i="6"/>
  <c r="AR244" i="6"/>
  <c r="AO244" i="6"/>
  <c r="AL244" i="6"/>
  <c r="AI244" i="6"/>
  <c r="AF244" i="6"/>
  <c r="AC244" i="6"/>
  <c r="Z244" i="6"/>
  <c r="W244" i="6"/>
  <c r="T244" i="6"/>
  <c r="Q244" i="6"/>
  <c r="N244" i="6"/>
  <c r="K244" i="6"/>
  <c r="H244" i="6"/>
  <c r="E244" i="6"/>
  <c r="AU243" i="6"/>
  <c r="AR243" i="6"/>
  <c r="AO243" i="6"/>
  <c r="AL243" i="6"/>
  <c r="AI243" i="6"/>
  <c r="AF243" i="6"/>
  <c r="AC243" i="6"/>
  <c r="Z243" i="6"/>
  <c r="W243" i="6"/>
  <c r="T243" i="6"/>
  <c r="Q243" i="6"/>
  <c r="N243" i="6"/>
  <c r="K243" i="6"/>
  <c r="H243" i="6"/>
  <c r="E243" i="6"/>
  <c r="AU242" i="6"/>
  <c r="AR242" i="6"/>
  <c r="AO242" i="6"/>
  <c r="AL242" i="6"/>
  <c r="AI242" i="6"/>
  <c r="AF242" i="6"/>
  <c r="AC242" i="6"/>
  <c r="Z242" i="6"/>
  <c r="W242" i="6"/>
  <c r="T242" i="6"/>
  <c r="Q242" i="6"/>
  <c r="N242" i="6"/>
  <c r="K242" i="6"/>
  <c r="H242" i="6"/>
  <c r="E242" i="6"/>
  <c r="AU241" i="6"/>
  <c r="AR241" i="6"/>
  <c r="AO241" i="6"/>
  <c r="AL241" i="6"/>
  <c r="AI241" i="6"/>
  <c r="AF241" i="6"/>
  <c r="AC241" i="6"/>
  <c r="Z241" i="6"/>
  <c r="W241" i="6"/>
  <c r="T241" i="6"/>
  <c r="Q241" i="6"/>
  <c r="N241" i="6"/>
  <c r="K241" i="6"/>
  <c r="H241" i="6"/>
  <c r="E241" i="6"/>
  <c r="AU240" i="6"/>
  <c r="AR240" i="6"/>
  <c r="AO240" i="6"/>
  <c r="AL240" i="6"/>
  <c r="AI240" i="6"/>
  <c r="AF240" i="6"/>
  <c r="AC240" i="6"/>
  <c r="Z240" i="6"/>
  <c r="W240" i="6"/>
  <c r="T240" i="6"/>
  <c r="Q240" i="6"/>
  <c r="N240" i="6"/>
  <c r="K240" i="6"/>
  <c r="H240" i="6"/>
  <c r="E240" i="6"/>
  <c r="AU239" i="6"/>
  <c r="AR239" i="6"/>
  <c r="AO239" i="6"/>
  <c r="AL239" i="6"/>
  <c r="AI239" i="6"/>
  <c r="AF239" i="6"/>
  <c r="AC239" i="6"/>
  <c r="Z239" i="6"/>
  <c r="W239" i="6"/>
  <c r="T239" i="6"/>
  <c r="Q239" i="6"/>
  <c r="N239" i="6"/>
  <c r="K239" i="6"/>
  <c r="H239" i="6"/>
  <c r="E239" i="6"/>
  <c r="AU238" i="6"/>
  <c r="AR238" i="6"/>
  <c r="AO238" i="6"/>
  <c r="AL238" i="6"/>
  <c r="AI238" i="6"/>
  <c r="AF238" i="6"/>
  <c r="AC238" i="6"/>
  <c r="Z238" i="6"/>
  <c r="W238" i="6"/>
  <c r="T238" i="6"/>
  <c r="Q238" i="6"/>
  <c r="N238" i="6"/>
  <c r="K238" i="6"/>
  <c r="H238" i="6"/>
  <c r="E238" i="6"/>
  <c r="AU237" i="6"/>
  <c r="AR237" i="6"/>
  <c r="AO237" i="6"/>
  <c r="AL237" i="6"/>
  <c r="AI237" i="6"/>
  <c r="AF237" i="6"/>
  <c r="AC237" i="6"/>
  <c r="Z237" i="6"/>
  <c r="W237" i="6"/>
  <c r="T237" i="6"/>
  <c r="Q237" i="6"/>
  <c r="N237" i="6"/>
  <c r="K237" i="6"/>
  <c r="H237" i="6"/>
  <c r="E237" i="6"/>
  <c r="AU236" i="6"/>
  <c r="AR236" i="6"/>
  <c r="AO236" i="6"/>
  <c r="AL236" i="6"/>
  <c r="AI236" i="6"/>
  <c r="AF236" i="6"/>
  <c r="AC236" i="6"/>
  <c r="Z236" i="6"/>
  <c r="W236" i="6"/>
  <c r="T236" i="6"/>
  <c r="Q236" i="6"/>
  <c r="N236" i="6"/>
  <c r="K236" i="6"/>
  <c r="H236" i="6"/>
  <c r="E236" i="6"/>
  <c r="AU235" i="6"/>
  <c r="AR235" i="6"/>
  <c r="AO235" i="6"/>
  <c r="AL235" i="6"/>
  <c r="AI235" i="6"/>
  <c r="AF235" i="6"/>
  <c r="AC235" i="6"/>
  <c r="Z235" i="6"/>
  <c r="W235" i="6"/>
  <c r="T235" i="6"/>
  <c r="Q235" i="6"/>
  <c r="N235" i="6"/>
  <c r="K235" i="6"/>
  <c r="H235" i="6"/>
  <c r="E235" i="6"/>
  <c r="AU234" i="6"/>
  <c r="AR234" i="6"/>
  <c r="AO234" i="6"/>
  <c r="AL234" i="6"/>
  <c r="AI234" i="6"/>
  <c r="AF234" i="6"/>
  <c r="AC234" i="6"/>
  <c r="Z234" i="6"/>
  <c r="W234" i="6"/>
  <c r="T234" i="6"/>
  <c r="Q234" i="6"/>
  <c r="N234" i="6"/>
  <c r="K234" i="6"/>
  <c r="H234" i="6"/>
  <c r="E234" i="6"/>
  <c r="AU233" i="6"/>
  <c r="AR233" i="6"/>
  <c r="AO233" i="6"/>
  <c r="AL233" i="6"/>
  <c r="AI233" i="6"/>
  <c r="AF233" i="6"/>
  <c r="AC233" i="6"/>
  <c r="Z233" i="6"/>
  <c r="W233" i="6"/>
  <c r="T233" i="6"/>
  <c r="Q233" i="6"/>
  <c r="N233" i="6"/>
  <c r="K233" i="6"/>
  <c r="H233" i="6"/>
  <c r="E233" i="6"/>
  <c r="AU232" i="6"/>
  <c r="AR232" i="6"/>
  <c r="AO232" i="6"/>
  <c r="AL232" i="6"/>
  <c r="AI232" i="6"/>
  <c r="AF232" i="6"/>
  <c r="AC232" i="6"/>
  <c r="Z232" i="6"/>
  <c r="W232" i="6"/>
  <c r="T232" i="6"/>
  <c r="Q232" i="6"/>
  <c r="N232" i="6"/>
  <c r="K232" i="6"/>
  <c r="H232" i="6"/>
  <c r="E232" i="6"/>
  <c r="AU231" i="6"/>
  <c r="AR231" i="6"/>
  <c r="AO231" i="6"/>
  <c r="AL231" i="6"/>
  <c r="AI231" i="6"/>
  <c r="AF231" i="6"/>
  <c r="AC231" i="6"/>
  <c r="Z231" i="6"/>
  <c r="W231" i="6"/>
  <c r="T231" i="6"/>
  <c r="Q231" i="6"/>
  <c r="N231" i="6"/>
  <c r="K231" i="6"/>
  <c r="H231" i="6"/>
  <c r="E231" i="6"/>
  <c r="AU230" i="6"/>
  <c r="AR230" i="6"/>
  <c r="AO230" i="6"/>
  <c r="AL230" i="6"/>
  <c r="AI230" i="6"/>
  <c r="AF230" i="6"/>
  <c r="AC230" i="6"/>
  <c r="Z230" i="6"/>
  <c r="W230" i="6"/>
  <c r="T230" i="6"/>
  <c r="Q230" i="6"/>
  <c r="N230" i="6"/>
  <c r="K230" i="6"/>
  <c r="H230" i="6"/>
  <c r="E230" i="6"/>
  <c r="AU229" i="6"/>
  <c r="AR229" i="6"/>
  <c r="AO229" i="6"/>
  <c r="AL229" i="6"/>
  <c r="AI229" i="6"/>
  <c r="AF229" i="6"/>
  <c r="AC229" i="6"/>
  <c r="Z229" i="6"/>
  <c r="W229" i="6"/>
  <c r="T229" i="6"/>
  <c r="Q229" i="6"/>
  <c r="N229" i="6"/>
  <c r="K229" i="6"/>
  <c r="H229" i="6"/>
  <c r="E229" i="6"/>
  <c r="AU228" i="6"/>
  <c r="AR228" i="6"/>
  <c r="AO228" i="6"/>
  <c r="AL228" i="6"/>
  <c r="AI228" i="6"/>
  <c r="AF228" i="6"/>
  <c r="AC228" i="6"/>
  <c r="Z228" i="6"/>
  <c r="W228" i="6"/>
  <c r="T228" i="6"/>
  <c r="Q228" i="6"/>
  <c r="N228" i="6"/>
  <c r="K228" i="6"/>
  <c r="H228" i="6"/>
  <c r="E228" i="6"/>
  <c r="AU227" i="6"/>
  <c r="AR227" i="6"/>
  <c r="AO227" i="6"/>
  <c r="AL227" i="6"/>
  <c r="AI227" i="6"/>
  <c r="AF227" i="6"/>
  <c r="AC227" i="6"/>
  <c r="Z227" i="6"/>
  <c r="W227" i="6"/>
  <c r="T227" i="6"/>
  <c r="Q227" i="6"/>
  <c r="N227" i="6"/>
  <c r="K227" i="6"/>
  <c r="H227" i="6"/>
  <c r="E227" i="6"/>
  <c r="AU226" i="6"/>
  <c r="AR226" i="6"/>
  <c r="AO226" i="6"/>
  <c r="AL226" i="6"/>
  <c r="AI226" i="6"/>
  <c r="AF226" i="6"/>
  <c r="AC226" i="6"/>
  <c r="Z226" i="6"/>
  <c r="W226" i="6"/>
  <c r="T226" i="6"/>
  <c r="Q226" i="6"/>
  <c r="N226" i="6"/>
  <c r="K226" i="6"/>
  <c r="H226" i="6"/>
  <c r="E226" i="6"/>
  <c r="AU225" i="6"/>
  <c r="AR225" i="6"/>
  <c r="AO225" i="6"/>
  <c r="AL225" i="6"/>
  <c r="AI225" i="6"/>
  <c r="AF225" i="6"/>
  <c r="AC225" i="6"/>
  <c r="Z225" i="6"/>
  <c r="W225" i="6"/>
  <c r="T225" i="6"/>
  <c r="Q225" i="6"/>
  <c r="N225" i="6"/>
  <c r="K225" i="6"/>
  <c r="H225" i="6"/>
  <c r="E225" i="6"/>
  <c r="AU224" i="6"/>
  <c r="AR224" i="6"/>
  <c r="AO224" i="6"/>
  <c r="AL224" i="6"/>
  <c r="AI224" i="6"/>
  <c r="AF224" i="6"/>
  <c r="AC224" i="6"/>
  <c r="Z224" i="6"/>
  <c r="W224" i="6"/>
  <c r="T224" i="6"/>
  <c r="Q224" i="6"/>
  <c r="N224" i="6"/>
  <c r="K224" i="6"/>
  <c r="H224" i="6"/>
  <c r="E224" i="6"/>
  <c r="AU223" i="6"/>
  <c r="AR223" i="6"/>
  <c r="AO223" i="6"/>
  <c r="AL223" i="6"/>
  <c r="AI223" i="6"/>
  <c r="AF223" i="6"/>
  <c r="AC223" i="6"/>
  <c r="Z223" i="6"/>
  <c r="W223" i="6"/>
  <c r="T223" i="6"/>
  <c r="Q223" i="6"/>
  <c r="N223" i="6"/>
  <c r="K223" i="6"/>
  <c r="H223" i="6"/>
  <c r="E223" i="6"/>
  <c r="AU222" i="6"/>
  <c r="AR222" i="6"/>
  <c r="AO222" i="6"/>
  <c r="AL222" i="6"/>
  <c r="AI222" i="6"/>
  <c r="AF222" i="6"/>
  <c r="AC222" i="6"/>
  <c r="Z222" i="6"/>
  <c r="W222" i="6"/>
  <c r="T222" i="6"/>
  <c r="Q222" i="6"/>
  <c r="N222" i="6"/>
  <c r="K222" i="6"/>
  <c r="H222" i="6"/>
  <c r="E222" i="6"/>
  <c r="AU221" i="6"/>
  <c r="AR221" i="6"/>
  <c r="AO221" i="6"/>
  <c r="AL221" i="6"/>
  <c r="AI221" i="6"/>
  <c r="AF221" i="6"/>
  <c r="AC221" i="6"/>
  <c r="Z221" i="6"/>
  <c r="W221" i="6"/>
  <c r="T221" i="6"/>
  <c r="Q221" i="6"/>
  <c r="N221" i="6"/>
  <c r="K221" i="6"/>
  <c r="H221" i="6"/>
  <c r="E221" i="6"/>
  <c r="AU220" i="6"/>
  <c r="AR220" i="6"/>
  <c r="AO220" i="6"/>
  <c r="AL220" i="6"/>
  <c r="AI220" i="6"/>
  <c r="AF220" i="6"/>
  <c r="AC220" i="6"/>
  <c r="Z220" i="6"/>
  <c r="W220" i="6"/>
  <c r="T220" i="6"/>
  <c r="Q220" i="6"/>
  <c r="N220" i="6"/>
  <c r="K220" i="6"/>
  <c r="H220" i="6"/>
  <c r="E220" i="6"/>
  <c r="AU219" i="6"/>
  <c r="AR219" i="6"/>
  <c r="AO219" i="6"/>
  <c r="AL219" i="6"/>
  <c r="AI219" i="6"/>
  <c r="AF219" i="6"/>
  <c r="AC219" i="6"/>
  <c r="Z219" i="6"/>
  <c r="W219" i="6"/>
  <c r="T219" i="6"/>
  <c r="Q219" i="6"/>
  <c r="N219" i="6"/>
  <c r="K219" i="6"/>
  <c r="H219" i="6"/>
  <c r="E219" i="6"/>
  <c r="AU218" i="6"/>
  <c r="AR218" i="6"/>
  <c r="AO218" i="6"/>
  <c r="AL218" i="6"/>
  <c r="AI218" i="6"/>
  <c r="AF218" i="6"/>
  <c r="AC218" i="6"/>
  <c r="Z218" i="6"/>
  <c r="W218" i="6"/>
  <c r="T218" i="6"/>
  <c r="Q218" i="6"/>
  <c r="N218" i="6"/>
  <c r="K218" i="6"/>
  <c r="H218" i="6"/>
  <c r="E218" i="6"/>
  <c r="AU217" i="6"/>
  <c r="AR217" i="6"/>
  <c r="AO217" i="6"/>
  <c r="AL217" i="6"/>
  <c r="AI217" i="6"/>
  <c r="AF217" i="6"/>
  <c r="AC217" i="6"/>
  <c r="Z217" i="6"/>
  <c r="W217" i="6"/>
  <c r="T217" i="6"/>
  <c r="Q217" i="6"/>
  <c r="N217" i="6"/>
  <c r="K217" i="6"/>
  <c r="H217" i="6"/>
  <c r="E217" i="6"/>
  <c r="AU216" i="6"/>
  <c r="AR216" i="6"/>
  <c r="AO216" i="6"/>
  <c r="AL216" i="6"/>
  <c r="AI216" i="6"/>
  <c r="AF216" i="6"/>
  <c r="AC216" i="6"/>
  <c r="Z216" i="6"/>
  <c r="W216" i="6"/>
  <c r="T216" i="6"/>
  <c r="Q216" i="6"/>
  <c r="N216" i="6"/>
  <c r="K216" i="6"/>
  <c r="H216" i="6"/>
  <c r="E216" i="6"/>
  <c r="AU215" i="6"/>
  <c r="AR215" i="6"/>
  <c r="AO215" i="6"/>
  <c r="AL215" i="6"/>
  <c r="AI215" i="6"/>
  <c r="AF215" i="6"/>
  <c r="AC215" i="6"/>
  <c r="Z215" i="6"/>
  <c r="W215" i="6"/>
  <c r="T215" i="6"/>
  <c r="Q215" i="6"/>
  <c r="N215" i="6"/>
  <c r="K215" i="6"/>
  <c r="H215" i="6"/>
  <c r="E215" i="6"/>
  <c r="AU214" i="6"/>
  <c r="AR214" i="6"/>
  <c r="AO214" i="6"/>
  <c r="AL214" i="6"/>
  <c r="AI214" i="6"/>
  <c r="AF214" i="6"/>
  <c r="AC214" i="6"/>
  <c r="Z214" i="6"/>
  <c r="W214" i="6"/>
  <c r="T214" i="6"/>
  <c r="Q214" i="6"/>
  <c r="N214" i="6"/>
  <c r="K214" i="6"/>
  <c r="H214" i="6"/>
  <c r="E214" i="6"/>
  <c r="AU213" i="6"/>
  <c r="AR213" i="6"/>
  <c r="AO213" i="6"/>
  <c r="AL213" i="6"/>
  <c r="AI213" i="6"/>
  <c r="AF213" i="6"/>
  <c r="AC213" i="6"/>
  <c r="Z213" i="6"/>
  <c r="W213" i="6"/>
  <c r="T213" i="6"/>
  <c r="Q213" i="6"/>
  <c r="N213" i="6"/>
  <c r="K213" i="6"/>
  <c r="H213" i="6"/>
  <c r="E213" i="6"/>
  <c r="AU212" i="6"/>
  <c r="AR212" i="6"/>
  <c r="AO212" i="6"/>
  <c r="AL212" i="6"/>
  <c r="AI212" i="6"/>
  <c r="AF212" i="6"/>
  <c r="AC212" i="6"/>
  <c r="Z212" i="6"/>
  <c r="W212" i="6"/>
  <c r="T212" i="6"/>
  <c r="Q212" i="6"/>
  <c r="N212" i="6"/>
  <c r="K212" i="6"/>
  <c r="H212" i="6"/>
  <c r="E212" i="6"/>
  <c r="AU211" i="6"/>
  <c r="AR211" i="6"/>
  <c r="AO211" i="6"/>
  <c r="AL211" i="6"/>
  <c r="AI211" i="6"/>
  <c r="AF211" i="6"/>
  <c r="AC211" i="6"/>
  <c r="Z211" i="6"/>
  <c r="W211" i="6"/>
  <c r="T211" i="6"/>
  <c r="Q211" i="6"/>
  <c r="N211" i="6"/>
  <c r="K211" i="6"/>
  <c r="H211" i="6"/>
  <c r="E211" i="6"/>
  <c r="AU210" i="6"/>
  <c r="AR210" i="6"/>
  <c r="AO210" i="6"/>
  <c r="AL210" i="6"/>
  <c r="AI210" i="6"/>
  <c r="AF210" i="6"/>
  <c r="AC210" i="6"/>
  <c r="Z210" i="6"/>
  <c r="W210" i="6"/>
  <c r="T210" i="6"/>
  <c r="Q210" i="6"/>
  <c r="N210" i="6"/>
  <c r="K210" i="6"/>
  <c r="H210" i="6"/>
  <c r="E210" i="6"/>
  <c r="AU209" i="6"/>
  <c r="AR209" i="6"/>
  <c r="AO209" i="6"/>
  <c r="AL209" i="6"/>
  <c r="AI209" i="6"/>
  <c r="AF209" i="6"/>
  <c r="AC209" i="6"/>
  <c r="Z209" i="6"/>
  <c r="W209" i="6"/>
  <c r="T209" i="6"/>
  <c r="Q209" i="6"/>
  <c r="N209" i="6"/>
  <c r="K209" i="6"/>
  <c r="H209" i="6"/>
  <c r="E209" i="6"/>
  <c r="AU208" i="6"/>
  <c r="AR208" i="6"/>
  <c r="AO208" i="6"/>
  <c r="AL208" i="6"/>
  <c r="AI208" i="6"/>
  <c r="AF208" i="6"/>
  <c r="AC208" i="6"/>
  <c r="Z208" i="6"/>
  <c r="W208" i="6"/>
  <c r="T208" i="6"/>
  <c r="Q208" i="6"/>
  <c r="N208" i="6"/>
  <c r="K208" i="6"/>
  <c r="H208" i="6"/>
  <c r="E208" i="6"/>
  <c r="AU207" i="6"/>
  <c r="AR207" i="6"/>
  <c r="AO207" i="6"/>
  <c r="AL207" i="6"/>
  <c r="AI207" i="6"/>
  <c r="AF207" i="6"/>
  <c r="AC207" i="6"/>
  <c r="Z207" i="6"/>
  <c r="W207" i="6"/>
  <c r="T207" i="6"/>
  <c r="Q207" i="6"/>
  <c r="N207" i="6"/>
  <c r="K207" i="6"/>
  <c r="H207" i="6"/>
  <c r="E207" i="6"/>
  <c r="AU206" i="6"/>
  <c r="AR206" i="6"/>
  <c r="AO206" i="6"/>
  <c r="AL206" i="6"/>
  <c r="AI206" i="6"/>
  <c r="AF206" i="6"/>
  <c r="AC206" i="6"/>
  <c r="Z206" i="6"/>
  <c r="W206" i="6"/>
  <c r="T206" i="6"/>
  <c r="Q206" i="6"/>
  <c r="N206" i="6"/>
  <c r="K206" i="6"/>
  <c r="H206" i="6"/>
  <c r="E206" i="6"/>
  <c r="AU205" i="6"/>
  <c r="AR205" i="6"/>
  <c r="AO205" i="6"/>
  <c r="AL205" i="6"/>
  <c r="AI205" i="6"/>
  <c r="AF205" i="6"/>
  <c r="AC205" i="6"/>
  <c r="Z205" i="6"/>
  <c r="W205" i="6"/>
  <c r="T205" i="6"/>
  <c r="Q205" i="6"/>
  <c r="N205" i="6"/>
  <c r="K205" i="6"/>
  <c r="H205" i="6"/>
  <c r="E205" i="6"/>
  <c r="AU204" i="6"/>
  <c r="AR204" i="6"/>
  <c r="AO204" i="6"/>
  <c r="AL204" i="6"/>
  <c r="AI204" i="6"/>
  <c r="AF204" i="6"/>
  <c r="AC204" i="6"/>
  <c r="Z204" i="6"/>
  <c r="W204" i="6"/>
  <c r="T204" i="6"/>
  <c r="Q204" i="6"/>
  <c r="N204" i="6"/>
  <c r="K204" i="6"/>
  <c r="H204" i="6"/>
  <c r="E204" i="6"/>
  <c r="AU203" i="6"/>
  <c r="AR203" i="6"/>
  <c r="AO203" i="6"/>
  <c r="AL203" i="6"/>
  <c r="AI203" i="6"/>
  <c r="AF203" i="6"/>
  <c r="AC203" i="6"/>
  <c r="Z203" i="6"/>
  <c r="W203" i="6"/>
  <c r="T203" i="6"/>
  <c r="Q203" i="6"/>
  <c r="N203" i="6"/>
  <c r="K203" i="6"/>
  <c r="H203" i="6"/>
  <c r="E203" i="6"/>
  <c r="AU202" i="6"/>
  <c r="AR202" i="6"/>
  <c r="AO202" i="6"/>
  <c r="AL202" i="6"/>
  <c r="AI202" i="6"/>
  <c r="AF202" i="6"/>
  <c r="AC202" i="6"/>
  <c r="Z202" i="6"/>
  <c r="W202" i="6"/>
  <c r="T202" i="6"/>
  <c r="Q202" i="6"/>
  <c r="N202" i="6"/>
  <c r="K202" i="6"/>
  <c r="H202" i="6"/>
  <c r="E202" i="6"/>
  <c r="AU201" i="6"/>
  <c r="AR201" i="6"/>
  <c r="AO201" i="6"/>
  <c r="AL201" i="6"/>
  <c r="AI201" i="6"/>
  <c r="AF201" i="6"/>
  <c r="AC201" i="6"/>
  <c r="Z201" i="6"/>
  <c r="W201" i="6"/>
  <c r="T201" i="6"/>
  <c r="Q201" i="6"/>
  <c r="N201" i="6"/>
  <c r="K201" i="6"/>
  <c r="H201" i="6"/>
  <c r="E201" i="6"/>
  <c r="AU200" i="6"/>
  <c r="AR200" i="6"/>
  <c r="AO200" i="6"/>
  <c r="AL200" i="6"/>
  <c r="AI200" i="6"/>
  <c r="AF200" i="6"/>
  <c r="AC200" i="6"/>
  <c r="Z200" i="6"/>
  <c r="W200" i="6"/>
  <c r="T200" i="6"/>
  <c r="Q200" i="6"/>
  <c r="N200" i="6"/>
  <c r="K200" i="6"/>
  <c r="H200" i="6"/>
  <c r="E200" i="6"/>
  <c r="AU199" i="6"/>
  <c r="AR199" i="6"/>
  <c r="AO199" i="6"/>
  <c r="AL199" i="6"/>
  <c r="AI199" i="6"/>
  <c r="AF199" i="6"/>
  <c r="AC199" i="6"/>
  <c r="Z199" i="6"/>
  <c r="W199" i="6"/>
  <c r="T199" i="6"/>
  <c r="Q199" i="6"/>
  <c r="N199" i="6"/>
  <c r="K199" i="6"/>
  <c r="H199" i="6"/>
  <c r="E199" i="6"/>
  <c r="AU198" i="6"/>
  <c r="AR198" i="6"/>
  <c r="AO198" i="6"/>
  <c r="AL198" i="6"/>
  <c r="AI198" i="6"/>
  <c r="AF198" i="6"/>
  <c r="AC198" i="6"/>
  <c r="Z198" i="6"/>
  <c r="W198" i="6"/>
  <c r="T198" i="6"/>
  <c r="Q198" i="6"/>
  <c r="N198" i="6"/>
  <c r="K198" i="6"/>
  <c r="H198" i="6"/>
  <c r="E198" i="6"/>
  <c r="AU197" i="6"/>
  <c r="AR197" i="6"/>
  <c r="AO197" i="6"/>
  <c r="AL197" i="6"/>
  <c r="AI197" i="6"/>
  <c r="AF197" i="6"/>
  <c r="AC197" i="6"/>
  <c r="Z197" i="6"/>
  <c r="W197" i="6"/>
  <c r="T197" i="6"/>
  <c r="Q197" i="6"/>
  <c r="N197" i="6"/>
  <c r="K197" i="6"/>
  <c r="H197" i="6"/>
  <c r="E197" i="6"/>
  <c r="AU196" i="6"/>
  <c r="AR196" i="6"/>
  <c r="AO196" i="6"/>
  <c r="AL196" i="6"/>
  <c r="AI196" i="6"/>
  <c r="AF196" i="6"/>
  <c r="AC196" i="6"/>
  <c r="Z196" i="6"/>
  <c r="W196" i="6"/>
  <c r="T196" i="6"/>
  <c r="Q196" i="6"/>
  <c r="N196" i="6"/>
  <c r="K196" i="6"/>
  <c r="H196" i="6"/>
  <c r="E196" i="6"/>
  <c r="AU195" i="6"/>
  <c r="AR195" i="6"/>
  <c r="AO195" i="6"/>
  <c r="AL195" i="6"/>
  <c r="AI195" i="6"/>
  <c r="AF195" i="6"/>
  <c r="AC195" i="6"/>
  <c r="Z195" i="6"/>
  <c r="W195" i="6"/>
  <c r="T195" i="6"/>
  <c r="Q195" i="6"/>
  <c r="N195" i="6"/>
  <c r="K195" i="6"/>
  <c r="H195" i="6"/>
  <c r="E195" i="6"/>
  <c r="AU194" i="6"/>
  <c r="AR194" i="6"/>
  <c r="AO194" i="6"/>
  <c r="AL194" i="6"/>
  <c r="AI194" i="6"/>
  <c r="AF194" i="6"/>
  <c r="AC194" i="6"/>
  <c r="Z194" i="6"/>
  <c r="W194" i="6"/>
  <c r="T194" i="6"/>
  <c r="Q194" i="6"/>
  <c r="N194" i="6"/>
  <c r="K194" i="6"/>
  <c r="H194" i="6"/>
  <c r="E194" i="6"/>
  <c r="AU193" i="6"/>
  <c r="AR193" i="6"/>
  <c r="AO193" i="6"/>
  <c r="AL193" i="6"/>
  <c r="AI193" i="6"/>
  <c r="AF193" i="6"/>
  <c r="AC193" i="6"/>
  <c r="Z193" i="6"/>
  <c r="W193" i="6"/>
  <c r="T193" i="6"/>
  <c r="Q193" i="6"/>
  <c r="N193" i="6"/>
  <c r="K193" i="6"/>
  <c r="H193" i="6"/>
  <c r="E193" i="6"/>
  <c r="AU192" i="6"/>
  <c r="AR192" i="6"/>
  <c r="AO192" i="6"/>
  <c r="AL192" i="6"/>
  <c r="AI192" i="6"/>
  <c r="AF192" i="6"/>
  <c r="AC192" i="6"/>
  <c r="Z192" i="6"/>
  <c r="W192" i="6"/>
  <c r="T192" i="6"/>
  <c r="Q192" i="6"/>
  <c r="N192" i="6"/>
  <c r="K192" i="6"/>
  <c r="H192" i="6"/>
  <c r="E192" i="6"/>
  <c r="AU191" i="6"/>
  <c r="AR191" i="6"/>
  <c r="AO191" i="6"/>
  <c r="AL191" i="6"/>
  <c r="AI191" i="6"/>
  <c r="AF191" i="6"/>
  <c r="AC191" i="6"/>
  <c r="Z191" i="6"/>
  <c r="W191" i="6"/>
  <c r="T191" i="6"/>
  <c r="Q191" i="6"/>
  <c r="N191" i="6"/>
  <c r="K191" i="6"/>
  <c r="H191" i="6"/>
  <c r="E191" i="6"/>
  <c r="AU190" i="6"/>
  <c r="AR190" i="6"/>
  <c r="AO190" i="6"/>
  <c r="AL190" i="6"/>
  <c r="AI190" i="6"/>
  <c r="AF190" i="6"/>
  <c r="AC190" i="6"/>
  <c r="Z190" i="6"/>
  <c r="W190" i="6"/>
  <c r="T190" i="6"/>
  <c r="Q190" i="6"/>
  <c r="N190" i="6"/>
  <c r="K190" i="6"/>
  <c r="H190" i="6"/>
  <c r="E190" i="6"/>
  <c r="AU189" i="6"/>
  <c r="AR189" i="6"/>
  <c r="AO189" i="6"/>
  <c r="AL189" i="6"/>
  <c r="AI189" i="6"/>
  <c r="AF189" i="6"/>
  <c r="AC189" i="6"/>
  <c r="Z189" i="6"/>
  <c r="W189" i="6"/>
  <c r="T189" i="6"/>
  <c r="Q189" i="6"/>
  <c r="N189" i="6"/>
  <c r="K189" i="6"/>
  <c r="H189" i="6"/>
  <c r="E189" i="6"/>
  <c r="AU188" i="6"/>
  <c r="AR188" i="6"/>
  <c r="AO188" i="6"/>
  <c r="AL188" i="6"/>
  <c r="AI188" i="6"/>
  <c r="AF188" i="6"/>
  <c r="AC188" i="6"/>
  <c r="Z188" i="6"/>
  <c r="W188" i="6"/>
  <c r="T188" i="6"/>
  <c r="Q188" i="6"/>
  <c r="N188" i="6"/>
  <c r="K188" i="6"/>
  <c r="H188" i="6"/>
  <c r="E188" i="6"/>
  <c r="AU187" i="6"/>
  <c r="AR187" i="6"/>
  <c r="AO187" i="6"/>
  <c r="AL187" i="6"/>
  <c r="AI187" i="6"/>
  <c r="AF187" i="6"/>
  <c r="AC187" i="6"/>
  <c r="Z187" i="6"/>
  <c r="W187" i="6"/>
  <c r="T187" i="6"/>
  <c r="Q187" i="6"/>
  <c r="N187" i="6"/>
  <c r="K187" i="6"/>
  <c r="H187" i="6"/>
  <c r="E187" i="6"/>
  <c r="AU186" i="6"/>
  <c r="AR186" i="6"/>
  <c r="AO186" i="6"/>
  <c r="AL186" i="6"/>
  <c r="AI186" i="6"/>
  <c r="AF186" i="6"/>
  <c r="AC186" i="6"/>
  <c r="Z186" i="6"/>
  <c r="W186" i="6"/>
  <c r="T186" i="6"/>
  <c r="Q186" i="6"/>
  <c r="N186" i="6"/>
  <c r="K186" i="6"/>
  <c r="H186" i="6"/>
  <c r="E186" i="6"/>
  <c r="AU185" i="6"/>
  <c r="AR185" i="6"/>
  <c r="AO185" i="6"/>
  <c r="AL185" i="6"/>
  <c r="AI185" i="6"/>
  <c r="AF185" i="6"/>
  <c r="AC185" i="6"/>
  <c r="Z185" i="6"/>
  <c r="W185" i="6"/>
  <c r="T185" i="6"/>
  <c r="Q185" i="6"/>
  <c r="N185" i="6"/>
  <c r="K185" i="6"/>
  <c r="H185" i="6"/>
  <c r="E185" i="6"/>
  <c r="AU184" i="6"/>
  <c r="AR184" i="6"/>
  <c r="AO184" i="6"/>
  <c r="AL184" i="6"/>
  <c r="AI184" i="6"/>
  <c r="AF184" i="6"/>
  <c r="AC184" i="6"/>
  <c r="Z184" i="6"/>
  <c r="W184" i="6"/>
  <c r="T184" i="6"/>
  <c r="Q184" i="6"/>
  <c r="N184" i="6"/>
  <c r="K184" i="6"/>
  <c r="H184" i="6"/>
  <c r="E184" i="6"/>
  <c r="AU183" i="6"/>
  <c r="AR183" i="6"/>
  <c r="AO183" i="6"/>
  <c r="AL183" i="6"/>
  <c r="AI183" i="6"/>
  <c r="AF183" i="6"/>
  <c r="AC183" i="6"/>
  <c r="Z183" i="6"/>
  <c r="W183" i="6"/>
  <c r="T183" i="6"/>
  <c r="Q183" i="6"/>
  <c r="N183" i="6"/>
  <c r="K183" i="6"/>
  <c r="H183" i="6"/>
  <c r="E183" i="6"/>
  <c r="AU182" i="6"/>
  <c r="AR182" i="6"/>
  <c r="AO182" i="6"/>
  <c r="AL182" i="6"/>
  <c r="AI182" i="6"/>
  <c r="AF182" i="6"/>
  <c r="AC182" i="6"/>
  <c r="Z182" i="6"/>
  <c r="W182" i="6"/>
  <c r="T182" i="6"/>
  <c r="Q182" i="6"/>
  <c r="N182" i="6"/>
  <c r="K182" i="6"/>
  <c r="H182" i="6"/>
  <c r="E182" i="6"/>
  <c r="AU181" i="6"/>
  <c r="AR181" i="6"/>
  <c r="AO181" i="6"/>
  <c r="AL181" i="6"/>
  <c r="AI181" i="6"/>
  <c r="AF181" i="6"/>
  <c r="AC181" i="6"/>
  <c r="Z181" i="6"/>
  <c r="W181" i="6"/>
  <c r="T181" i="6"/>
  <c r="Q181" i="6"/>
  <c r="N181" i="6"/>
  <c r="K181" i="6"/>
  <c r="H181" i="6"/>
  <c r="E181" i="6"/>
  <c r="AU180" i="6"/>
  <c r="AR180" i="6"/>
  <c r="AO180" i="6"/>
  <c r="AL180" i="6"/>
  <c r="AI180" i="6"/>
  <c r="AF180" i="6"/>
  <c r="AC180" i="6"/>
  <c r="Z180" i="6"/>
  <c r="W180" i="6"/>
  <c r="T180" i="6"/>
  <c r="Q180" i="6"/>
  <c r="N180" i="6"/>
  <c r="K180" i="6"/>
  <c r="H180" i="6"/>
  <c r="E180" i="6"/>
  <c r="AU179" i="6"/>
  <c r="AR179" i="6"/>
  <c r="AO179" i="6"/>
  <c r="AL179" i="6"/>
  <c r="AI179" i="6"/>
  <c r="AF179" i="6"/>
  <c r="AC179" i="6"/>
  <c r="Z179" i="6"/>
  <c r="W179" i="6"/>
  <c r="T179" i="6"/>
  <c r="Q179" i="6"/>
  <c r="N179" i="6"/>
  <c r="K179" i="6"/>
  <c r="H179" i="6"/>
  <c r="E179" i="6"/>
  <c r="AU178" i="6"/>
  <c r="AR178" i="6"/>
  <c r="AO178" i="6"/>
  <c r="AL178" i="6"/>
  <c r="AI178" i="6"/>
  <c r="AF178" i="6"/>
  <c r="AC178" i="6"/>
  <c r="Z178" i="6"/>
  <c r="W178" i="6"/>
  <c r="T178" i="6"/>
  <c r="Q178" i="6"/>
  <c r="N178" i="6"/>
  <c r="K178" i="6"/>
  <c r="H178" i="6"/>
  <c r="E178" i="6"/>
  <c r="AU177" i="6"/>
  <c r="AR177" i="6"/>
  <c r="AO177" i="6"/>
  <c r="AL177" i="6"/>
  <c r="AI177" i="6"/>
  <c r="AF177" i="6"/>
  <c r="AC177" i="6"/>
  <c r="Z177" i="6"/>
  <c r="W177" i="6"/>
  <c r="T177" i="6"/>
  <c r="Q177" i="6"/>
  <c r="N177" i="6"/>
  <c r="K177" i="6"/>
  <c r="H177" i="6"/>
  <c r="E177" i="6"/>
  <c r="AU176" i="6"/>
  <c r="AR176" i="6"/>
  <c r="AO176" i="6"/>
  <c r="AL176" i="6"/>
  <c r="AI176" i="6"/>
  <c r="AF176" i="6"/>
  <c r="AC176" i="6"/>
  <c r="Z176" i="6"/>
  <c r="W176" i="6"/>
  <c r="T176" i="6"/>
  <c r="Q176" i="6"/>
  <c r="N176" i="6"/>
  <c r="K176" i="6"/>
  <c r="H176" i="6"/>
  <c r="E176" i="6"/>
  <c r="AU175" i="6"/>
  <c r="AR175" i="6"/>
  <c r="AO175" i="6"/>
  <c r="AL175" i="6"/>
  <c r="AI175" i="6"/>
  <c r="AF175" i="6"/>
  <c r="AC175" i="6"/>
  <c r="Z175" i="6"/>
  <c r="W175" i="6"/>
  <c r="T175" i="6"/>
  <c r="Q175" i="6"/>
  <c r="N175" i="6"/>
  <c r="K175" i="6"/>
  <c r="H175" i="6"/>
  <c r="E175" i="6"/>
  <c r="AU174" i="6"/>
  <c r="AR174" i="6"/>
  <c r="AO174" i="6"/>
  <c r="AL174" i="6"/>
  <c r="AI174" i="6"/>
  <c r="AF174" i="6"/>
  <c r="AC174" i="6"/>
  <c r="Z174" i="6"/>
  <c r="W174" i="6"/>
  <c r="T174" i="6"/>
  <c r="Q174" i="6"/>
  <c r="N174" i="6"/>
  <c r="K174" i="6"/>
  <c r="H174" i="6"/>
  <c r="E174" i="6"/>
  <c r="AU173" i="6"/>
  <c r="AR173" i="6"/>
  <c r="AO173" i="6"/>
  <c r="AL173" i="6"/>
  <c r="AI173" i="6"/>
  <c r="AF173" i="6"/>
  <c r="AC173" i="6"/>
  <c r="Z173" i="6"/>
  <c r="W173" i="6"/>
  <c r="T173" i="6"/>
  <c r="Q173" i="6"/>
  <c r="N173" i="6"/>
  <c r="K173" i="6"/>
  <c r="H173" i="6"/>
  <c r="E173" i="6"/>
  <c r="AU172" i="6"/>
  <c r="AR172" i="6"/>
  <c r="AO172" i="6"/>
  <c r="AL172" i="6"/>
  <c r="AI172" i="6"/>
  <c r="AF172" i="6"/>
  <c r="AC172" i="6"/>
  <c r="Z172" i="6"/>
  <c r="W172" i="6"/>
  <c r="T172" i="6"/>
  <c r="Q172" i="6"/>
  <c r="N172" i="6"/>
  <c r="K172" i="6"/>
  <c r="H172" i="6"/>
  <c r="E172" i="6"/>
  <c r="AU171" i="6"/>
  <c r="AR171" i="6"/>
  <c r="AO171" i="6"/>
  <c r="AL171" i="6"/>
  <c r="AI171" i="6"/>
  <c r="AF171" i="6"/>
  <c r="AC171" i="6"/>
  <c r="Z171" i="6"/>
  <c r="W171" i="6"/>
  <c r="T171" i="6"/>
  <c r="Q171" i="6"/>
  <c r="N171" i="6"/>
  <c r="K171" i="6"/>
  <c r="H171" i="6"/>
  <c r="E171" i="6"/>
  <c r="AU170" i="6"/>
  <c r="AR170" i="6"/>
  <c r="AO170" i="6"/>
  <c r="AL170" i="6"/>
  <c r="AI170" i="6"/>
  <c r="AF170" i="6"/>
  <c r="AC170" i="6"/>
  <c r="Z170" i="6"/>
  <c r="W170" i="6"/>
  <c r="T170" i="6"/>
  <c r="Q170" i="6"/>
  <c r="N170" i="6"/>
  <c r="K170" i="6"/>
  <c r="H170" i="6"/>
  <c r="E170" i="6"/>
  <c r="AU169" i="6"/>
  <c r="AR169" i="6"/>
  <c r="AO169" i="6"/>
  <c r="AL169" i="6"/>
  <c r="AI169" i="6"/>
  <c r="AF169" i="6"/>
  <c r="AC169" i="6"/>
  <c r="Z169" i="6"/>
  <c r="W169" i="6"/>
  <c r="T169" i="6"/>
  <c r="Q169" i="6"/>
  <c r="N169" i="6"/>
  <c r="K169" i="6"/>
  <c r="H169" i="6"/>
  <c r="E169" i="6"/>
  <c r="AU168" i="6"/>
  <c r="AR168" i="6"/>
  <c r="AO168" i="6"/>
  <c r="AL168" i="6"/>
  <c r="AI168" i="6"/>
  <c r="AF168" i="6"/>
  <c r="AC168" i="6"/>
  <c r="Z168" i="6"/>
  <c r="W168" i="6"/>
  <c r="T168" i="6"/>
  <c r="Q168" i="6"/>
  <c r="N168" i="6"/>
  <c r="K168" i="6"/>
  <c r="H168" i="6"/>
  <c r="E168" i="6"/>
  <c r="AU167" i="6"/>
  <c r="AR167" i="6"/>
  <c r="AO167" i="6"/>
  <c r="AL167" i="6"/>
  <c r="AI167" i="6"/>
  <c r="AF167" i="6"/>
  <c r="AC167" i="6"/>
  <c r="Z167" i="6"/>
  <c r="W167" i="6"/>
  <c r="T167" i="6"/>
  <c r="Q167" i="6"/>
  <c r="N167" i="6"/>
  <c r="K167" i="6"/>
  <c r="H167" i="6"/>
  <c r="E167" i="6"/>
  <c r="AU166" i="6"/>
  <c r="AR166" i="6"/>
  <c r="AO166" i="6"/>
  <c r="AL166" i="6"/>
  <c r="AI166" i="6"/>
  <c r="AF166" i="6"/>
  <c r="AC166" i="6"/>
  <c r="Z166" i="6"/>
  <c r="W166" i="6"/>
  <c r="T166" i="6"/>
  <c r="Q166" i="6"/>
  <c r="N166" i="6"/>
  <c r="K166" i="6"/>
  <c r="H166" i="6"/>
  <c r="E166" i="6"/>
  <c r="AU165" i="6"/>
  <c r="AR165" i="6"/>
  <c r="AO165" i="6"/>
  <c r="AL165" i="6"/>
  <c r="AI165" i="6"/>
  <c r="AF165" i="6"/>
  <c r="AC165" i="6"/>
  <c r="Z165" i="6"/>
  <c r="W165" i="6"/>
  <c r="T165" i="6"/>
  <c r="Q165" i="6"/>
  <c r="N165" i="6"/>
  <c r="K165" i="6"/>
  <c r="H165" i="6"/>
  <c r="E165" i="6"/>
  <c r="AU164" i="6"/>
  <c r="AR164" i="6"/>
  <c r="AO164" i="6"/>
  <c r="AL164" i="6"/>
  <c r="AI164" i="6"/>
  <c r="AF164" i="6"/>
  <c r="AC164" i="6"/>
  <c r="Z164" i="6"/>
  <c r="W164" i="6"/>
  <c r="T164" i="6"/>
  <c r="Q164" i="6"/>
  <c r="N164" i="6"/>
  <c r="K164" i="6"/>
  <c r="H164" i="6"/>
  <c r="E164" i="6"/>
  <c r="AU163" i="6"/>
  <c r="AR163" i="6"/>
  <c r="AO163" i="6"/>
  <c r="AL163" i="6"/>
  <c r="AI163" i="6"/>
  <c r="AF163" i="6"/>
  <c r="AC163" i="6"/>
  <c r="Z163" i="6"/>
  <c r="W163" i="6"/>
  <c r="T163" i="6"/>
  <c r="Q163" i="6"/>
  <c r="N163" i="6"/>
  <c r="K163" i="6"/>
  <c r="H163" i="6"/>
  <c r="E163" i="6"/>
  <c r="AU162" i="6"/>
  <c r="AR162" i="6"/>
  <c r="AO162" i="6"/>
  <c r="AL162" i="6"/>
  <c r="AI162" i="6"/>
  <c r="AF162" i="6"/>
  <c r="AC162" i="6"/>
  <c r="Z162" i="6"/>
  <c r="W162" i="6"/>
  <c r="T162" i="6"/>
  <c r="Q162" i="6"/>
  <c r="N162" i="6"/>
  <c r="K162" i="6"/>
  <c r="H162" i="6"/>
  <c r="E162" i="6"/>
  <c r="AU161" i="6"/>
  <c r="AR161" i="6"/>
  <c r="AO161" i="6"/>
  <c r="AL161" i="6"/>
  <c r="AI161" i="6"/>
  <c r="AF161" i="6"/>
  <c r="AC161" i="6"/>
  <c r="Z161" i="6"/>
  <c r="W161" i="6"/>
  <c r="T161" i="6"/>
  <c r="Q161" i="6"/>
  <c r="N161" i="6"/>
  <c r="K161" i="6"/>
  <c r="H161" i="6"/>
  <c r="E161" i="6"/>
  <c r="AU160" i="6"/>
  <c r="AR160" i="6"/>
  <c r="AO160" i="6"/>
  <c r="AL160" i="6"/>
  <c r="AI160" i="6"/>
  <c r="AF160" i="6"/>
  <c r="AC160" i="6"/>
  <c r="Z160" i="6"/>
  <c r="W160" i="6"/>
  <c r="T160" i="6"/>
  <c r="Q160" i="6"/>
  <c r="N160" i="6"/>
  <c r="K160" i="6"/>
  <c r="H160" i="6"/>
  <c r="E160" i="6"/>
  <c r="AU159" i="6"/>
  <c r="AR159" i="6"/>
  <c r="AO159" i="6"/>
  <c r="AL159" i="6"/>
  <c r="AI159" i="6"/>
  <c r="AF159" i="6"/>
  <c r="AC159" i="6"/>
  <c r="Z159" i="6"/>
  <c r="W159" i="6"/>
  <c r="T159" i="6"/>
  <c r="Q159" i="6"/>
  <c r="N159" i="6"/>
  <c r="K159" i="6"/>
  <c r="H159" i="6"/>
  <c r="E159" i="6"/>
  <c r="AU158" i="6"/>
  <c r="AR158" i="6"/>
  <c r="AO158" i="6"/>
  <c r="AL158" i="6"/>
  <c r="AI158" i="6"/>
  <c r="AF158" i="6"/>
  <c r="AC158" i="6"/>
  <c r="Z158" i="6"/>
  <c r="W158" i="6"/>
  <c r="T158" i="6"/>
  <c r="Q158" i="6"/>
  <c r="N158" i="6"/>
  <c r="K158" i="6"/>
  <c r="H158" i="6"/>
  <c r="E158" i="6"/>
  <c r="AU157" i="6"/>
  <c r="AR157" i="6"/>
  <c r="AO157" i="6"/>
  <c r="AL157" i="6"/>
  <c r="AI157" i="6"/>
  <c r="AF157" i="6"/>
  <c r="AC157" i="6"/>
  <c r="Z157" i="6"/>
  <c r="W157" i="6"/>
  <c r="T157" i="6"/>
  <c r="Q157" i="6"/>
  <c r="N157" i="6"/>
  <c r="K157" i="6"/>
  <c r="H157" i="6"/>
  <c r="E157" i="6"/>
  <c r="AU156" i="6"/>
  <c r="AR156" i="6"/>
  <c r="AO156" i="6"/>
  <c r="AL156" i="6"/>
  <c r="AI156" i="6"/>
  <c r="AF156" i="6"/>
  <c r="AC156" i="6"/>
  <c r="Z156" i="6"/>
  <c r="W156" i="6"/>
  <c r="T156" i="6"/>
  <c r="Q156" i="6"/>
  <c r="N156" i="6"/>
  <c r="K156" i="6"/>
  <c r="H156" i="6"/>
  <c r="E156" i="6"/>
  <c r="AU155" i="6"/>
  <c r="AR155" i="6"/>
  <c r="AO155" i="6"/>
  <c r="AL155" i="6"/>
  <c r="AI155" i="6"/>
  <c r="AF155" i="6"/>
  <c r="AC155" i="6"/>
  <c r="Z155" i="6"/>
  <c r="W155" i="6"/>
  <c r="T155" i="6"/>
  <c r="Q155" i="6"/>
  <c r="N155" i="6"/>
  <c r="K155" i="6"/>
  <c r="H155" i="6"/>
  <c r="E155" i="6"/>
  <c r="AU154" i="6"/>
  <c r="AR154" i="6"/>
  <c r="AO154" i="6"/>
  <c r="AL154" i="6"/>
  <c r="AI154" i="6"/>
  <c r="AF154" i="6"/>
  <c r="AC154" i="6"/>
  <c r="Z154" i="6"/>
  <c r="W154" i="6"/>
  <c r="T154" i="6"/>
  <c r="Q154" i="6"/>
  <c r="N154" i="6"/>
  <c r="K154" i="6"/>
  <c r="H154" i="6"/>
  <c r="E154" i="6"/>
  <c r="AU153" i="6"/>
  <c r="AR153" i="6"/>
  <c r="AO153" i="6"/>
  <c r="AL153" i="6"/>
  <c r="AI153" i="6"/>
  <c r="AF153" i="6"/>
  <c r="AC153" i="6"/>
  <c r="Z153" i="6"/>
  <c r="W153" i="6"/>
  <c r="T153" i="6"/>
  <c r="Q153" i="6"/>
  <c r="N153" i="6"/>
  <c r="K153" i="6"/>
  <c r="H153" i="6"/>
  <c r="E153" i="6"/>
  <c r="AU152" i="6"/>
  <c r="AR152" i="6"/>
  <c r="AO152" i="6"/>
  <c r="AL152" i="6"/>
  <c r="AI152" i="6"/>
  <c r="AF152" i="6"/>
  <c r="AC152" i="6"/>
  <c r="Z152" i="6"/>
  <c r="W152" i="6"/>
  <c r="T152" i="6"/>
  <c r="Q152" i="6"/>
  <c r="N152" i="6"/>
  <c r="K152" i="6"/>
  <c r="H152" i="6"/>
  <c r="E152" i="6"/>
  <c r="AU151" i="6"/>
  <c r="AR151" i="6"/>
  <c r="AO151" i="6"/>
  <c r="AL151" i="6"/>
  <c r="AI151" i="6"/>
  <c r="AF151" i="6"/>
  <c r="AC151" i="6"/>
  <c r="Z151" i="6"/>
  <c r="W151" i="6"/>
  <c r="T151" i="6"/>
  <c r="Q151" i="6"/>
  <c r="N151" i="6"/>
  <c r="K151" i="6"/>
  <c r="H151" i="6"/>
  <c r="E151" i="6"/>
  <c r="AU150" i="6"/>
  <c r="AR150" i="6"/>
  <c r="AO150" i="6"/>
  <c r="AL150" i="6"/>
  <c r="AI150" i="6"/>
  <c r="AF150" i="6"/>
  <c r="AC150" i="6"/>
  <c r="Z150" i="6"/>
  <c r="W150" i="6"/>
  <c r="T150" i="6"/>
  <c r="Q150" i="6"/>
  <c r="N150" i="6"/>
  <c r="K150" i="6"/>
  <c r="H150" i="6"/>
  <c r="E150" i="6"/>
  <c r="AU149" i="6"/>
  <c r="AR149" i="6"/>
  <c r="AO149" i="6"/>
  <c r="AL149" i="6"/>
  <c r="AI149" i="6"/>
  <c r="AF149" i="6"/>
  <c r="AC149" i="6"/>
  <c r="Z149" i="6"/>
  <c r="W149" i="6"/>
  <c r="T149" i="6"/>
  <c r="Q149" i="6"/>
  <c r="N149" i="6"/>
  <c r="K149" i="6"/>
  <c r="H149" i="6"/>
  <c r="E149" i="6"/>
  <c r="AU148" i="6"/>
  <c r="AR148" i="6"/>
  <c r="AO148" i="6"/>
  <c r="AL148" i="6"/>
  <c r="AI148" i="6"/>
  <c r="AF148" i="6"/>
  <c r="AC148" i="6"/>
  <c r="Z148" i="6"/>
  <c r="W148" i="6"/>
  <c r="T148" i="6"/>
  <c r="Q148" i="6"/>
  <c r="N148" i="6"/>
  <c r="K148" i="6"/>
  <c r="H148" i="6"/>
  <c r="E148" i="6"/>
  <c r="AU147" i="6"/>
  <c r="AR147" i="6"/>
  <c r="AO147" i="6"/>
  <c r="AL147" i="6"/>
  <c r="AI147" i="6"/>
  <c r="AF147" i="6"/>
  <c r="AC147" i="6"/>
  <c r="Z147" i="6"/>
  <c r="W147" i="6"/>
  <c r="T147" i="6"/>
  <c r="Q147" i="6"/>
  <c r="N147" i="6"/>
  <c r="K147" i="6"/>
  <c r="H147" i="6"/>
  <c r="E147" i="6"/>
  <c r="AU146" i="6"/>
  <c r="AR146" i="6"/>
  <c r="AO146" i="6"/>
  <c r="AL146" i="6"/>
  <c r="AI146" i="6"/>
  <c r="AF146" i="6"/>
  <c r="AC146" i="6"/>
  <c r="Z146" i="6"/>
  <c r="W146" i="6"/>
  <c r="T146" i="6"/>
  <c r="Q146" i="6"/>
  <c r="N146" i="6"/>
  <c r="K146" i="6"/>
  <c r="H146" i="6"/>
  <c r="E146" i="6"/>
  <c r="AU145" i="6"/>
  <c r="AR145" i="6"/>
  <c r="AO145" i="6"/>
  <c r="AL145" i="6"/>
  <c r="AI145" i="6"/>
  <c r="AF145" i="6"/>
  <c r="AC145" i="6"/>
  <c r="Z145" i="6"/>
  <c r="W145" i="6"/>
  <c r="T145" i="6"/>
  <c r="Q145" i="6"/>
  <c r="N145" i="6"/>
  <c r="K145" i="6"/>
  <c r="H145" i="6"/>
  <c r="E145" i="6"/>
  <c r="AU144" i="6"/>
  <c r="AR144" i="6"/>
  <c r="AO144" i="6"/>
  <c r="AL144" i="6"/>
  <c r="AI144" i="6"/>
  <c r="AF144" i="6"/>
  <c r="AC144" i="6"/>
  <c r="Z144" i="6"/>
  <c r="W144" i="6"/>
  <c r="T144" i="6"/>
  <c r="Q144" i="6"/>
  <c r="N144" i="6"/>
  <c r="K144" i="6"/>
  <c r="H144" i="6"/>
  <c r="E144" i="6"/>
  <c r="AU143" i="6"/>
  <c r="AR143" i="6"/>
  <c r="AO143" i="6"/>
  <c r="AL143" i="6"/>
  <c r="AI143" i="6"/>
  <c r="AF143" i="6"/>
  <c r="AC143" i="6"/>
  <c r="Z143" i="6"/>
  <c r="W143" i="6"/>
  <c r="T143" i="6"/>
  <c r="Q143" i="6"/>
  <c r="N143" i="6"/>
  <c r="K143" i="6"/>
  <c r="H143" i="6"/>
  <c r="E143" i="6"/>
  <c r="AU142" i="6"/>
  <c r="AR142" i="6"/>
  <c r="AO142" i="6"/>
  <c r="AL142" i="6"/>
  <c r="AI142" i="6"/>
  <c r="AF142" i="6"/>
  <c r="AC142" i="6"/>
  <c r="Z142" i="6"/>
  <c r="W142" i="6"/>
  <c r="T142" i="6"/>
  <c r="Q142" i="6"/>
  <c r="N142" i="6"/>
  <c r="K142" i="6"/>
  <c r="H142" i="6"/>
  <c r="E142" i="6"/>
  <c r="AU141" i="6"/>
  <c r="AR141" i="6"/>
  <c r="AO141" i="6"/>
  <c r="AL141" i="6"/>
  <c r="AI141" i="6"/>
  <c r="AF141" i="6"/>
  <c r="AC141" i="6"/>
  <c r="Z141" i="6"/>
  <c r="W141" i="6"/>
  <c r="T141" i="6"/>
  <c r="Q141" i="6"/>
  <c r="N141" i="6"/>
  <c r="K141" i="6"/>
  <c r="H141" i="6"/>
  <c r="E141" i="6"/>
  <c r="AU140" i="6"/>
  <c r="AR140" i="6"/>
  <c r="AO140" i="6"/>
  <c r="AL140" i="6"/>
  <c r="AI140" i="6"/>
  <c r="AF140" i="6"/>
  <c r="AC140" i="6"/>
  <c r="Z140" i="6"/>
  <c r="W140" i="6"/>
  <c r="T140" i="6"/>
  <c r="Q140" i="6"/>
  <c r="N140" i="6"/>
  <c r="K140" i="6"/>
  <c r="H140" i="6"/>
  <c r="E140" i="6"/>
  <c r="AU139" i="6"/>
  <c r="AR139" i="6"/>
  <c r="AO139" i="6"/>
  <c r="AL139" i="6"/>
  <c r="AI139" i="6"/>
  <c r="AF139" i="6"/>
  <c r="AC139" i="6"/>
  <c r="Z139" i="6"/>
  <c r="W139" i="6"/>
  <c r="T139" i="6"/>
  <c r="Q139" i="6"/>
  <c r="N139" i="6"/>
  <c r="K139" i="6"/>
  <c r="H139" i="6"/>
  <c r="E139" i="6"/>
  <c r="AU138" i="6"/>
  <c r="AR138" i="6"/>
  <c r="AO138" i="6"/>
  <c r="AL138" i="6"/>
  <c r="AI138" i="6"/>
  <c r="AF138" i="6"/>
  <c r="AC138" i="6"/>
  <c r="Z138" i="6"/>
  <c r="W138" i="6"/>
  <c r="T138" i="6"/>
  <c r="Q138" i="6"/>
  <c r="N138" i="6"/>
  <c r="K138" i="6"/>
  <c r="H138" i="6"/>
  <c r="E138" i="6"/>
  <c r="AU137" i="6"/>
  <c r="AR137" i="6"/>
  <c r="AO137" i="6"/>
  <c r="AL137" i="6"/>
  <c r="AI137" i="6"/>
  <c r="AF137" i="6"/>
  <c r="AC137" i="6"/>
  <c r="Z137" i="6"/>
  <c r="W137" i="6"/>
  <c r="T137" i="6"/>
  <c r="Q137" i="6"/>
  <c r="N137" i="6"/>
  <c r="K137" i="6"/>
  <c r="H137" i="6"/>
  <c r="E137" i="6"/>
  <c r="AU136" i="6"/>
  <c r="AR136" i="6"/>
  <c r="AO136" i="6"/>
  <c r="AL136" i="6"/>
  <c r="AI136" i="6"/>
  <c r="AF136" i="6"/>
  <c r="AC136" i="6"/>
  <c r="Z136" i="6"/>
  <c r="W136" i="6"/>
  <c r="T136" i="6"/>
  <c r="Q136" i="6"/>
  <c r="N136" i="6"/>
  <c r="K136" i="6"/>
  <c r="H136" i="6"/>
  <c r="E136" i="6"/>
  <c r="AU135" i="6"/>
  <c r="AR135" i="6"/>
  <c r="AO135" i="6"/>
  <c r="AL135" i="6"/>
  <c r="AI135" i="6"/>
  <c r="AF135" i="6"/>
  <c r="AC135" i="6"/>
  <c r="Z135" i="6"/>
  <c r="W135" i="6"/>
  <c r="T135" i="6"/>
  <c r="Q135" i="6"/>
  <c r="N135" i="6"/>
  <c r="K135" i="6"/>
  <c r="H135" i="6"/>
  <c r="E135" i="6"/>
  <c r="AU134" i="6"/>
  <c r="AR134" i="6"/>
  <c r="AO134" i="6"/>
  <c r="AL134" i="6"/>
  <c r="AI134" i="6"/>
  <c r="AF134" i="6"/>
  <c r="AC134" i="6"/>
  <c r="Z134" i="6"/>
  <c r="W134" i="6"/>
  <c r="T134" i="6"/>
  <c r="Q134" i="6"/>
  <c r="N134" i="6"/>
  <c r="K134" i="6"/>
  <c r="H134" i="6"/>
  <c r="E134" i="6"/>
  <c r="AU133" i="6"/>
  <c r="AR133" i="6"/>
  <c r="AO133" i="6"/>
  <c r="AL133" i="6"/>
  <c r="AI133" i="6"/>
  <c r="AF133" i="6"/>
  <c r="AC133" i="6"/>
  <c r="Z133" i="6"/>
  <c r="W133" i="6"/>
  <c r="T133" i="6"/>
  <c r="Q133" i="6"/>
  <c r="N133" i="6"/>
  <c r="K133" i="6"/>
  <c r="H133" i="6"/>
  <c r="E133" i="6"/>
  <c r="AU132" i="6"/>
  <c r="AR132" i="6"/>
  <c r="AO132" i="6"/>
  <c r="AL132" i="6"/>
  <c r="AI132" i="6"/>
  <c r="AF132" i="6"/>
  <c r="AC132" i="6"/>
  <c r="Z132" i="6"/>
  <c r="W132" i="6"/>
  <c r="T132" i="6"/>
  <c r="Q132" i="6"/>
  <c r="N132" i="6"/>
  <c r="K132" i="6"/>
  <c r="H132" i="6"/>
  <c r="E132" i="6"/>
  <c r="AU131" i="6"/>
  <c r="AR131" i="6"/>
  <c r="AO131" i="6"/>
  <c r="AL131" i="6"/>
  <c r="AI131" i="6"/>
  <c r="AF131" i="6"/>
  <c r="AC131" i="6"/>
  <c r="Z131" i="6"/>
  <c r="W131" i="6"/>
  <c r="T131" i="6"/>
  <c r="Q131" i="6"/>
  <c r="N131" i="6"/>
  <c r="K131" i="6"/>
  <c r="H131" i="6"/>
  <c r="E131" i="6"/>
  <c r="AU130" i="6"/>
  <c r="AR130" i="6"/>
  <c r="AO130" i="6"/>
  <c r="AL130" i="6"/>
  <c r="AI130" i="6"/>
  <c r="AF130" i="6"/>
  <c r="AC130" i="6"/>
  <c r="Z130" i="6"/>
  <c r="W130" i="6"/>
  <c r="T130" i="6"/>
  <c r="Q130" i="6"/>
  <c r="N130" i="6"/>
  <c r="K130" i="6"/>
  <c r="H130" i="6"/>
  <c r="E130" i="6"/>
  <c r="AU129" i="6"/>
  <c r="AR129" i="6"/>
  <c r="AO129" i="6"/>
  <c r="AL129" i="6"/>
  <c r="AI129" i="6"/>
  <c r="AF129" i="6"/>
  <c r="AC129" i="6"/>
  <c r="Z129" i="6"/>
  <c r="W129" i="6"/>
  <c r="T129" i="6"/>
  <c r="Q129" i="6"/>
  <c r="N129" i="6"/>
  <c r="K129" i="6"/>
  <c r="H129" i="6"/>
  <c r="E129" i="6"/>
  <c r="AU128" i="6"/>
  <c r="AR128" i="6"/>
  <c r="AO128" i="6"/>
  <c r="AL128" i="6"/>
  <c r="AI128" i="6"/>
  <c r="AF128" i="6"/>
  <c r="AC128" i="6"/>
  <c r="Z128" i="6"/>
  <c r="W128" i="6"/>
  <c r="T128" i="6"/>
  <c r="Q128" i="6"/>
  <c r="N128" i="6"/>
  <c r="K128" i="6"/>
  <c r="H128" i="6"/>
  <c r="E128" i="6"/>
  <c r="AU127" i="6"/>
  <c r="AR127" i="6"/>
  <c r="AO127" i="6"/>
  <c r="AL127" i="6"/>
  <c r="AI127" i="6"/>
  <c r="AF127" i="6"/>
  <c r="AC127" i="6"/>
  <c r="Z127" i="6"/>
  <c r="W127" i="6"/>
  <c r="T127" i="6"/>
  <c r="Q127" i="6"/>
  <c r="N127" i="6"/>
  <c r="K127" i="6"/>
  <c r="H127" i="6"/>
  <c r="E127" i="6"/>
  <c r="AU126" i="6"/>
  <c r="AR126" i="6"/>
  <c r="AO126" i="6"/>
  <c r="AL126" i="6"/>
  <c r="AI126" i="6"/>
  <c r="AF126" i="6"/>
  <c r="AC126" i="6"/>
  <c r="Z126" i="6"/>
  <c r="W126" i="6"/>
  <c r="T126" i="6"/>
  <c r="Q126" i="6"/>
  <c r="N126" i="6"/>
  <c r="K126" i="6"/>
  <c r="H126" i="6"/>
  <c r="E126" i="6"/>
  <c r="AU125" i="6"/>
  <c r="AR125" i="6"/>
  <c r="AO125" i="6"/>
  <c r="AL125" i="6"/>
  <c r="AI125" i="6"/>
  <c r="AF125" i="6"/>
  <c r="AC125" i="6"/>
  <c r="Z125" i="6"/>
  <c r="W125" i="6"/>
  <c r="T125" i="6"/>
  <c r="Q125" i="6"/>
  <c r="N125" i="6"/>
  <c r="K125" i="6"/>
  <c r="H125" i="6"/>
  <c r="E125" i="6"/>
  <c r="AU124" i="6"/>
  <c r="AR124" i="6"/>
  <c r="AO124" i="6"/>
  <c r="AL124" i="6"/>
  <c r="AI124" i="6"/>
  <c r="AF124" i="6"/>
  <c r="AC124" i="6"/>
  <c r="Z124" i="6"/>
  <c r="W124" i="6"/>
  <c r="T124" i="6"/>
  <c r="Q124" i="6"/>
  <c r="N124" i="6"/>
  <c r="K124" i="6"/>
  <c r="H124" i="6"/>
  <c r="E124" i="6"/>
  <c r="AU123" i="6"/>
  <c r="AR123" i="6"/>
  <c r="AO123" i="6"/>
  <c r="AL123" i="6"/>
  <c r="AI123" i="6"/>
  <c r="AF123" i="6"/>
  <c r="AC123" i="6"/>
  <c r="Z123" i="6"/>
  <c r="W123" i="6"/>
  <c r="T123" i="6"/>
  <c r="Q123" i="6"/>
  <c r="N123" i="6"/>
  <c r="K123" i="6"/>
  <c r="H123" i="6"/>
  <c r="E123" i="6"/>
  <c r="AU122" i="6"/>
  <c r="AR122" i="6"/>
  <c r="AO122" i="6"/>
  <c r="AL122" i="6"/>
  <c r="AI122" i="6"/>
  <c r="AF122" i="6"/>
  <c r="AC122" i="6"/>
  <c r="Z122" i="6"/>
  <c r="W122" i="6"/>
  <c r="T122" i="6"/>
  <c r="Q122" i="6"/>
  <c r="N122" i="6"/>
  <c r="K122" i="6"/>
  <c r="H122" i="6"/>
  <c r="E122" i="6"/>
  <c r="AU121" i="6"/>
  <c r="AR121" i="6"/>
  <c r="AO121" i="6"/>
  <c r="AL121" i="6"/>
  <c r="AI121" i="6"/>
  <c r="AF121" i="6"/>
  <c r="AC121" i="6"/>
  <c r="Z121" i="6"/>
  <c r="W121" i="6"/>
  <c r="T121" i="6"/>
  <c r="Q121" i="6"/>
  <c r="N121" i="6"/>
  <c r="K121" i="6"/>
  <c r="H121" i="6"/>
  <c r="E121" i="6"/>
  <c r="AU120" i="6"/>
  <c r="AR120" i="6"/>
  <c r="AO120" i="6"/>
  <c r="AL120" i="6"/>
  <c r="AI120" i="6"/>
  <c r="AF120" i="6"/>
  <c r="AC120" i="6"/>
  <c r="Z120" i="6"/>
  <c r="W120" i="6"/>
  <c r="T120" i="6"/>
  <c r="Q120" i="6"/>
  <c r="N120" i="6"/>
  <c r="K120" i="6"/>
  <c r="H120" i="6"/>
  <c r="E120" i="6"/>
  <c r="AU119" i="6"/>
  <c r="AR119" i="6"/>
  <c r="AO119" i="6"/>
  <c r="AL119" i="6"/>
  <c r="AI119" i="6"/>
  <c r="AF119" i="6"/>
  <c r="AC119" i="6"/>
  <c r="Z119" i="6"/>
  <c r="W119" i="6"/>
  <c r="T119" i="6"/>
  <c r="Q119" i="6"/>
  <c r="N119" i="6"/>
  <c r="K119" i="6"/>
  <c r="H119" i="6"/>
  <c r="E119" i="6"/>
  <c r="AU118" i="6"/>
  <c r="AR118" i="6"/>
  <c r="AO118" i="6"/>
  <c r="AL118" i="6"/>
  <c r="AI118" i="6"/>
  <c r="AF118" i="6"/>
  <c r="AC118" i="6"/>
  <c r="Z118" i="6"/>
  <c r="W118" i="6"/>
  <c r="T118" i="6"/>
  <c r="Q118" i="6"/>
  <c r="N118" i="6"/>
  <c r="K118" i="6"/>
  <c r="H118" i="6"/>
  <c r="E118" i="6"/>
  <c r="AU117" i="6"/>
  <c r="AR117" i="6"/>
  <c r="AO117" i="6"/>
  <c r="AL117" i="6"/>
  <c r="AI117" i="6"/>
  <c r="AF117" i="6"/>
  <c r="AC117" i="6"/>
  <c r="Z117" i="6"/>
  <c r="W117" i="6"/>
  <c r="T117" i="6"/>
  <c r="Q117" i="6"/>
  <c r="N117" i="6"/>
  <c r="K117" i="6"/>
  <c r="H117" i="6"/>
  <c r="E117" i="6"/>
  <c r="AU116" i="6"/>
  <c r="AR116" i="6"/>
  <c r="AO116" i="6"/>
  <c r="AL116" i="6"/>
  <c r="AI116" i="6"/>
  <c r="AF116" i="6"/>
  <c r="AC116" i="6"/>
  <c r="Z116" i="6"/>
  <c r="W116" i="6"/>
  <c r="T116" i="6"/>
  <c r="Q116" i="6"/>
  <c r="N116" i="6"/>
  <c r="K116" i="6"/>
  <c r="H116" i="6"/>
  <c r="E116" i="6"/>
  <c r="AU115" i="6"/>
  <c r="AR115" i="6"/>
  <c r="AO115" i="6"/>
  <c r="AL115" i="6"/>
  <c r="AI115" i="6"/>
  <c r="AF115" i="6"/>
  <c r="AC115" i="6"/>
  <c r="Z115" i="6"/>
  <c r="W115" i="6"/>
  <c r="T115" i="6"/>
  <c r="Q115" i="6"/>
  <c r="N115" i="6"/>
  <c r="K115" i="6"/>
  <c r="H115" i="6"/>
  <c r="E115" i="6"/>
  <c r="AU114" i="6"/>
  <c r="AR114" i="6"/>
  <c r="AO114" i="6"/>
  <c r="AL114" i="6"/>
  <c r="AI114" i="6"/>
  <c r="AF114" i="6"/>
  <c r="AC114" i="6"/>
  <c r="Z114" i="6"/>
  <c r="W114" i="6"/>
  <c r="T114" i="6"/>
  <c r="Q114" i="6"/>
  <c r="N114" i="6"/>
  <c r="K114" i="6"/>
  <c r="H114" i="6"/>
  <c r="E114" i="6"/>
  <c r="AU113" i="6"/>
  <c r="AR113" i="6"/>
  <c r="AO113" i="6"/>
  <c r="AL113" i="6"/>
  <c r="AI113" i="6"/>
  <c r="AF113" i="6"/>
  <c r="AC113" i="6"/>
  <c r="Z113" i="6"/>
  <c r="W113" i="6"/>
  <c r="T113" i="6"/>
  <c r="Q113" i="6"/>
  <c r="N113" i="6"/>
  <c r="K113" i="6"/>
  <c r="H113" i="6"/>
  <c r="E113" i="6"/>
  <c r="AU112" i="6"/>
  <c r="AR112" i="6"/>
  <c r="AO112" i="6"/>
  <c r="AL112" i="6"/>
  <c r="AI112" i="6"/>
  <c r="AF112" i="6"/>
  <c r="AC112" i="6"/>
  <c r="Z112" i="6"/>
  <c r="W112" i="6"/>
  <c r="T112" i="6"/>
  <c r="Q112" i="6"/>
  <c r="N112" i="6"/>
  <c r="K112" i="6"/>
  <c r="H112" i="6"/>
  <c r="E112" i="6"/>
  <c r="AU111" i="6"/>
  <c r="AR111" i="6"/>
  <c r="AO111" i="6"/>
  <c r="AL111" i="6"/>
  <c r="AI111" i="6"/>
  <c r="AF111" i="6"/>
  <c r="AC111" i="6"/>
  <c r="Z111" i="6"/>
  <c r="W111" i="6"/>
  <c r="T111" i="6"/>
  <c r="Q111" i="6"/>
  <c r="N111" i="6"/>
  <c r="K111" i="6"/>
  <c r="H111" i="6"/>
  <c r="E111" i="6"/>
  <c r="AU110" i="6"/>
  <c r="AR110" i="6"/>
  <c r="AO110" i="6"/>
  <c r="AL110" i="6"/>
  <c r="AI110" i="6"/>
  <c r="AF110" i="6"/>
  <c r="AC110" i="6"/>
  <c r="Z110" i="6"/>
  <c r="W110" i="6"/>
  <c r="T110" i="6"/>
  <c r="Q110" i="6"/>
  <c r="N110" i="6"/>
  <c r="K110" i="6"/>
  <c r="H110" i="6"/>
  <c r="E110" i="6"/>
  <c r="AU109" i="6"/>
  <c r="AR109" i="6"/>
  <c r="AO109" i="6"/>
  <c r="AL109" i="6"/>
  <c r="AI109" i="6"/>
  <c r="AF109" i="6"/>
  <c r="AC109" i="6"/>
  <c r="Z109" i="6"/>
  <c r="W109" i="6"/>
  <c r="T109" i="6"/>
  <c r="Q109" i="6"/>
  <c r="N109" i="6"/>
  <c r="K109" i="6"/>
  <c r="H109" i="6"/>
  <c r="E109" i="6"/>
  <c r="AU108" i="6"/>
  <c r="AR108" i="6"/>
  <c r="AO108" i="6"/>
  <c r="AL108" i="6"/>
  <c r="AI108" i="6"/>
  <c r="AF108" i="6"/>
  <c r="AC108" i="6"/>
  <c r="Z108" i="6"/>
  <c r="W108" i="6"/>
  <c r="T108" i="6"/>
  <c r="Q108" i="6"/>
  <c r="N108" i="6"/>
  <c r="K108" i="6"/>
  <c r="H108" i="6"/>
  <c r="E108" i="6"/>
  <c r="AU107" i="6"/>
  <c r="AR107" i="6"/>
  <c r="AO107" i="6"/>
  <c r="AL107" i="6"/>
  <c r="AI107" i="6"/>
  <c r="AF107" i="6"/>
  <c r="AC107" i="6"/>
  <c r="Z107" i="6"/>
  <c r="W107" i="6"/>
  <c r="T107" i="6"/>
  <c r="Q107" i="6"/>
  <c r="N107" i="6"/>
  <c r="K107" i="6"/>
  <c r="H107" i="6"/>
  <c r="E107" i="6"/>
  <c r="AU106" i="6"/>
  <c r="AR106" i="6"/>
  <c r="AO106" i="6"/>
  <c r="AL106" i="6"/>
  <c r="AI106" i="6"/>
  <c r="AF106" i="6"/>
  <c r="AC106" i="6"/>
  <c r="Z106" i="6"/>
  <c r="W106" i="6"/>
  <c r="T106" i="6"/>
  <c r="Q106" i="6"/>
  <c r="N106" i="6"/>
  <c r="K106" i="6"/>
  <c r="H106" i="6"/>
  <c r="E106" i="6"/>
  <c r="AU105" i="6"/>
  <c r="AR105" i="6"/>
  <c r="AO105" i="6"/>
  <c r="AL105" i="6"/>
  <c r="AI105" i="6"/>
  <c r="AF105" i="6"/>
  <c r="AC105" i="6"/>
  <c r="Z105" i="6"/>
  <c r="W105" i="6"/>
  <c r="T105" i="6"/>
  <c r="Q105" i="6"/>
  <c r="N105" i="6"/>
  <c r="K105" i="6"/>
  <c r="H105" i="6"/>
  <c r="E105" i="6"/>
  <c r="AU104" i="6"/>
  <c r="AR104" i="6"/>
  <c r="AO104" i="6"/>
  <c r="AL104" i="6"/>
  <c r="AI104" i="6"/>
  <c r="AF104" i="6"/>
  <c r="AC104" i="6"/>
  <c r="Z104" i="6"/>
  <c r="W104" i="6"/>
  <c r="T104" i="6"/>
  <c r="Q104" i="6"/>
  <c r="N104" i="6"/>
  <c r="K104" i="6"/>
  <c r="H104" i="6"/>
  <c r="E104" i="6"/>
  <c r="AU103" i="6"/>
  <c r="AR103" i="6"/>
  <c r="AO103" i="6"/>
  <c r="AL103" i="6"/>
  <c r="AI103" i="6"/>
  <c r="AF103" i="6"/>
  <c r="AC103" i="6"/>
  <c r="Z103" i="6"/>
  <c r="W103" i="6"/>
  <c r="T103" i="6"/>
  <c r="Q103" i="6"/>
  <c r="N103" i="6"/>
  <c r="K103" i="6"/>
  <c r="H103" i="6"/>
  <c r="E103" i="6"/>
  <c r="AU102" i="6"/>
  <c r="AR102" i="6"/>
  <c r="AO102" i="6"/>
  <c r="AL102" i="6"/>
  <c r="AI102" i="6"/>
  <c r="AF102" i="6"/>
  <c r="AC102" i="6"/>
  <c r="Z102" i="6"/>
  <c r="W102" i="6"/>
  <c r="T102" i="6"/>
  <c r="Q102" i="6"/>
  <c r="N102" i="6"/>
  <c r="K102" i="6"/>
  <c r="H102" i="6"/>
  <c r="E102" i="6"/>
  <c r="AU101" i="6"/>
  <c r="AR101" i="6"/>
  <c r="AO101" i="6"/>
  <c r="AL101" i="6"/>
  <c r="AI101" i="6"/>
  <c r="AF101" i="6"/>
  <c r="AC101" i="6"/>
  <c r="Z101" i="6"/>
  <c r="W101" i="6"/>
  <c r="T101" i="6"/>
  <c r="Q101" i="6"/>
  <c r="N101" i="6"/>
  <c r="K101" i="6"/>
  <c r="H101" i="6"/>
  <c r="E101" i="6"/>
  <c r="AU100" i="6"/>
  <c r="AR100" i="6"/>
  <c r="AO100" i="6"/>
  <c r="AL100" i="6"/>
  <c r="AI100" i="6"/>
  <c r="AF100" i="6"/>
  <c r="AC100" i="6"/>
  <c r="Z100" i="6"/>
  <c r="W100" i="6"/>
  <c r="T100" i="6"/>
  <c r="Q100" i="6"/>
  <c r="N100" i="6"/>
  <c r="K100" i="6"/>
  <c r="H100" i="6"/>
  <c r="E100" i="6"/>
  <c r="AU99" i="6"/>
  <c r="AR99" i="6"/>
  <c r="AO99" i="6"/>
  <c r="AL99" i="6"/>
  <c r="AI99" i="6"/>
  <c r="AF99" i="6"/>
  <c r="AC99" i="6"/>
  <c r="Z99" i="6"/>
  <c r="W99" i="6"/>
  <c r="T99" i="6"/>
  <c r="Q99" i="6"/>
  <c r="N99" i="6"/>
  <c r="K99" i="6"/>
  <c r="H99" i="6"/>
  <c r="E99" i="6"/>
  <c r="AU98" i="6"/>
  <c r="AR98" i="6"/>
  <c r="AO98" i="6"/>
  <c r="AL98" i="6"/>
  <c r="AI98" i="6"/>
  <c r="AF98" i="6"/>
  <c r="AC98" i="6"/>
  <c r="Z98" i="6"/>
  <c r="W98" i="6"/>
  <c r="T98" i="6"/>
  <c r="Q98" i="6"/>
  <c r="N98" i="6"/>
  <c r="K98" i="6"/>
  <c r="H98" i="6"/>
  <c r="E98" i="6"/>
  <c r="AU97" i="6"/>
  <c r="AR97" i="6"/>
  <c r="AO97" i="6"/>
  <c r="AL97" i="6"/>
  <c r="AI97" i="6"/>
  <c r="AF97" i="6"/>
  <c r="AC97" i="6"/>
  <c r="Z97" i="6"/>
  <c r="W97" i="6"/>
  <c r="T97" i="6"/>
  <c r="Q97" i="6"/>
  <c r="N97" i="6"/>
  <c r="K97" i="6"/>
  <c r="H97" i="6"/>
  <c r="E97" i="6"/>
  <c r="AU96" i="6"/>
  <c r="AR96" i="6"/>
  <c r="AO96" i="6"/>
  <c r="AL96" i="6"/>
  <c r="AI96" i="6"/>
  <c r="AF96" i="6"/>
  <c r="AC96" i="6"/>
  <c r="Z96" i="6"/>
  <c r="W96" i="6"/>
  <c r="T96" i="6"/>
  <c r="Q96" i="6"/>
  <c r="N96" i="6"/>
  <c r="K96" i="6"/>
  <c r="H96" i="6"/>
  <c r="E96" i="6"/>
  <c r="AU95" i="6"/>
  <c r="AR95" i="6"/>
  <c r="AO95" i="6"/>
  <c r="AL95" i="6"/>
  <c r="AI95" i="6"/>
  <c r="AF95" i="6"/>
  <c r="AC95" i="6"/>
  <c r="Z95" i="6"/>
  <c r="W95" i="6"/>
  <c r="T95" i="6"/>
  <c r="Q95" i="6"/>
  <c r="N95" i="6"/>
  <c r="K95" i="6"/>
  <c r="H95" i="6"/>
  <c r="E95" i="6"/>
  <c r="AU94" i="6"/>
  <c r="AR94" i="6"/>
  <c r="AO94" i="6"/>
  <c r="AL94" i="6"/>
  <c r="AI94" i="6"/>
  <c r="AF94" i="6"/>
  <c r="AC94" i="6"/>
  <c r="Z94" i="6"/>
  <c r="W94" i="6"/>
  <c r="T94" i="6"/>
  <c r="Q94" i="6"/>
  <c r="N94" i="6"/>
  <c r="K94" i="6"/>
  <c r="H94" i="6"/>
  <c r="E94" i="6"/>
  <c r="AU93" i="6"/>
  <c r="AR93" i="6"/>
  <c r="AO93" i="6"/>
  <c r="AL93" i="6"/>
  <c r="AI93" i="6"/>
  <c r="AF93" i="6"/>
  <c r="AC93" i="6"/>
  <c r="Z93" i="6"/>
  <c r="W93" i="6"/>
  <c r="T93" i="6"/>
  <c r="Q93" i="6"/>
  <c r="N93" i="6"/>
  <c r="K93" i="6"/>
  <c r="H93" i="6"/>
  <c r="E93" i="6"/>
  <c r="AU92" i="6"/>
  <c r="AR92" i="6"/>
  <c r="AO92" i="6"/>
  <c r="AL92" i="6"/>
  <c r="AI92" i="6"/>
  <c r="AF92" i="6"/>
  <c r="AC92" i="6"/>
  <c r="Z92" i="6"/>
  <c r="W92" i="6"/>
  <c r="T92" i="6"/>
  <c r="Q92" i="6"/>
  <c r="N92" i="6"/>
  <c r="K92" i="6"/>
  <c r="H92" i="6"/>
  <c r="E92" i="6"/>
  <c r="AU91" i="6"/>
  <c r="AR91" i="6"/>
  <c r="AO91" i="6"/>
  <c r="AL91" i="6"/>
  <c r="AI91" i="6"/>
  <c r="AF91" i="6"/>
  <c r="AC91" i="6"/>
  <c r="Z91" i="6"/>
  <c r="W91" i="6"/>
  <c r="T91" i="6"/>
  <c r="Q91" i="6"/>
  <c r="N91" i="6"/>
  <c r="K91" i="6"/>
  <c r="H91" i="6"/>
  <c r="E91" i="6"/>
  <c r="AU90" i="6"/>
  <c r="AR90" i="6"/>
  <c r="AO90" i="6"/>
  <c r="AL90" i="6"/>
  <c r="AI90" i="6"/>
  <c r="AF90" i="6"/>
  <c r="AC90" i="6"/>
  <c r="Z90" i="6"/>
  <c r="W90" i="6"/>
  <c r="T90" i="6"/>
  <c r="Q90" i="6"/>
  <c r="N90" i="6"/>
  <c r="K90" i="6"/>
  <c r="H90" i="6"/>
  <c r="E90" i="6"/>
  <c r="AU89" i="6"/>
  <c r="AR89" i="6"/>
  <c r="AO89" i="6"/>
  <c r="AL89" i="6"/>
  <c r="AI89" i="6"/>
  <c r="AF89" i="6"/>
  <c r="AC89" i="6"/>
  <c r="Z89" i="6"/>
  <c r="W89" i="6"/>
  <c r="T89" i="6"/>
  <c r="Q89" i="6"/>
  <c r="N89" i="6"/>
  <c r="K89" i="6"/>
  <c r="H89" i="6"/>
  <c r="E89" i="6"/>
  <c r="AU88" i="6"/>
  <c r="AR88" i="6"/>
  <c r="AO88" i="6"/>
  <c r="AL88" i="6"/>
  <c r="AI88" i="6"/>
  <c r="AF88" i="6"/>
  <c r="AC88" i="6"/>
  <c r="Z88" i="6"/>
  <c r="W88" i="6"/>
  <c r="T88" i="6"/>
  <c r="Q88" i="6"/>
  <c r="N88" i="6"/>
  <c r="K88" i="6"/>
  <c r="H88" i="6"/>
  <c r="E88" i="6"/>
  <c r="AU87" i="6"/>
  <c r="AR87" i="6"/>
  <c r="AO87" i="6"/>
  <c r="AL87" i="6"/>
  <c r="AI87" i="6"/>
  <c r="AF87" i="6"/>
  <c r="AC87" i="6"/>
  <c r="Z87" i="6"/>
  <c r="W87" i="6"/>
  <c r="T87" i="6"/>
  <c r="Q87" i="6"/>
  <c r="N87" i="6"/>
  <c r="K87" i="6"/>
  <c r="H87" i="6"/>
  <c r="E87" i="6"/>
  <c r="AU86" i="6"/>
  <c r="AR86" i="6"/>
  <c r="AO86" i="6"/>
  <c r="AL86" i="6"/>
  <c r="AI86" i="6"/>
  <c r="AF86" i="6"/>
  <c r="AC86" i="6"/>
  <c r="Z86" i="6"/>
  <c r="W86" i="6"/>
  <c r="T86" i="6"/>
  <c r="Q86" i="6"/>
  <c r="N86" i="6"/>
  <c r="K86" i="6"/>
  <c r="H86" i="6"/>
  <c r="E86" i="6"/>
  <c r="AU85" i="6"/>
  <c r="AR85" i="6"/>
  <c r="AO85" i="6"/>
  <c r="AL85" i="6"/>
  <c r="AI85" i="6"/>
  <c r="AF85" i="6"/>
  <c r="AC85" i="6"/>
  <c r="Z85" i="6"/>
  <c r="W85" i="6"/>
  <c r="T85" i="6"/>
  <c r="Q85" i="6"/>
  <c r="N85" i="6"/>
  <c r="K85" i="6"/>
  <c r="H85" i="6"/>
  <c r="E85" i="6"/>
  <c r="AU84" i="6"/>
  <c r="AR84" i="6"/>
  <c r="AO84" i="6"/>
  <c r="AL84" i="6"/>
  <c r="AI84" i="6"/>
  <c r="AF84" i="6"/>
  <c r="AC84" i="6"/>
  <c r="Z84" i="6"/>
  <c r="W84" i="6"/>
  <c r="T84" i="6"/>
  <c r="Q84" i="6"/>
  <c r="N84" i="6"/>
  <c r="K84" i="6"/>
  <c r="H84" i="6"/>
  <c r="E84" i="6"/>
  <c r="AU83" i="6"/>
  <c r="AR83" i="6"/>
  <c r="AO83" i="6"/>
  <c r="AL83" i="6"/>
  <c r="AI83" i="6"/>
  <c r="AF83" i="6"/>
  <c r="AC83" i="6"/>
  <c r="Z83" i="6"/>
  <c r="W83" i="6"/>
  <c r="T83" i="6"/>
  <c r="Q83" i="6"/>
  <c r="N83" i="6"/>
  <c r="K83" i="6"/>
  <c r="H83" i="6"/>
  <c r="E83" i="6"/>
  <c r="AU82" i="6"/>
  <c r="AR82" i="6"/>
  <c r="AO82" i="6"/>
  <c r="AL82" i="6"/>
  <c r="AI82" i="6"/>
  <c r="AF82" i="6"/>
  <c r="AC82" i="6"/>
  <c r="Z82" i="6"/>
  <c r="W82" i="6"/>
  <c r="T82" i="6"/>
  <c r="Q82" i="6"/>
  <c r="N82" i="6"/>
  <c r="K82" i="6"/>
  <c r="H82" i="6"/>
  <c r="E82" i="6"/>
  <c r="AU81" i="6"/>
  <c r="AR81" i="6"/>
  <c r="AO81" i="6"/>
  <c r="AL81" i="6"/>
  <c r="AI81" i="6"/>
  <c r="AF81" i="6"/>
  <c r="AC81" i="6"/>
  <c r="Z81" i="6"/>
  <c r="W81" i="6"/>
  <c r="T81" i="6"/>
  <c r="Q81" i="6"/>
  <c r="N81" i="6"/>
  <c r="K81" i="6"/>
  <c r="H81" i="6"/>
  <c r="E81" i="6"/>
  <c r="AU80" i="6"/>
  <c r="AR80" i="6"/>
  <c r="AO80" i="6"/>
  <c r="AL80" i="6"/>
  <c r="AI80" i="6"/>
  <c r="AF80" i="6"/>
  <c r="AC80" i="6"/>
  <c r="Z80" i="6"/>
  <c r="W80" i="6"/>
  <c r="T80" i="6"/>
  <c r="Q80" i="6"/>
  <c r="N80" i="6"/>
  <c r="K80" i="6"/>
  <c r="H80" i="6"/>
  <c r="E80" i="6"/>
  <c r="AU79" i="6"/>
  <c r="AR79" i="6"/>
  <c r="AO79" i="6"/>
  <c r="AL79" i="6"/>
  <c r="AI79" i="6"/>
  <c r="AF79" i="6"/>
  <c r="AC79" i="6"/>
  <c r="Z79" i="6"/>
  <c r="W79" i="6"/>
  <c r="T79" i="6"/>
  <c r="Q79" i="6"/>
  <c r="N79" i="6"/>
  <c r="K79" i="6"/>
  <c r="H79" i="6"/>
  <c r="E79" i="6"/>
  <c r="AU78" i="6"/>
  <c r="AR78" i="6"/>
  <c r="AO78" i="6"/>
  <c r="AL78" i="6"/>
  <c r="AI78" i="6"/>
  <c r="AF78" i="6"/>
  <c r="AC78" i="6"/>
  <c r="Z78" i="6"/>
  <c r="W78" i="6"/>
  <c r="T78" i="6"/>
  <c r="Q78" i="6"/>
  <c r="N78" i="6"/>
  <c r="K78" i="6"/>
  <c r="H78" i="6"/>
  <c r="E78" i="6"/>
  <c r="AU77" i="6"/>
  <c r="AR77" i="6"/>
  <c r="AO77" i="6"/>
  <c r="AL77" i="6"/>
  <c r="AI77" i="6"/>
  <c r="AF77" i="6"/>
  <c r="AC77" i="6"/>
  <c r="Z77" i="6"/>
  <c r="W77" i="6"/>
  <c r="T77" i="6"/>
  <c r="Q77" i="6"/>
  <c r="N77" i="6"/>
  <c r="K77" i="6"/>
  <c r="H77" i="6"/>
  <c r="E77" i="6"/>
  <c r="AU76" i="6"/>
  <c r="AR76" i="6"/>
  <c r="AO76" i="6"/>
  <c r="AL76" i="6"/>
  <c r="AI76" i="6"/>
  <c r="AF76" i="6"/>
  <c r="AC76" i="6"/>
  <c r="Z76" i="6"/>
  <c r="W76" i="6"/>
  <c r="T76" i="6"/>
  <c r="Q76" i="6"/>
  <c r="N76" i="6"/>
  <c r="K76" i="6"/>
  <c r="H76" i="6"/>
  <c r="E76" i="6"/>
  <c r="AU75" i="6"/>
  <c r="AR75" i="6"/>
  <c r="AO75" i="6"/>
  <c r="AL75" i="6"/>
  <c r="AI75" i="6"/>
  <c r="AF75" i="6"/>
  <c r="AC75" i="6"/>
  <c r="Z75" i="6"/>
  <c r="W75" i="6"/>
  <c r="T75" i="6"/>
  <c r="Q75" i="6"/>
  <c r="N75" i="6"/>
  <c r="K75" i="6"/>
  <c r="H75" i="6"/>
  <c r="E75" i="6"/>
  <c r="AU74" i="6"/>
  <c r="AR74" i="6"/>
  <c r="AO74" i="6"/>
  <c r="AL74" i="6"/>
  <c r="AI74" i="6"/>
  <c r="AF74" i="6"/>
  <c r="AC74" i="6"/>
  <c r="Z74" i="6"/>
  <c r="W74" i="6"/>
  <c r="T74" i="6"/>
  <c r="Q74" i="6"/>
  <c r="N74" i="6"/>
  <c r="K74" i="6"/>
  <c r="H74" i="6"/>
  <c r="E74" i="6"/>
  <c r="AU73" i="6"/>
  <c r="AR73" i="6"/>
  <c r="AO73" i="6"/>
  <c r="AL73" i="6"/>
  <c r="AI73" i="6"/>
  <c r="AF73" i="6"/>
  <c r="AC73" i="6"/>
  <c r="Z73" i="6"/>
  <c r="W73" i="6"/>
  <c r="T73" i="6"/>
  <c r="Q73" i="6"/>
  <c r="N73" i="6"/>
  <c r="K73" i="6"/>
  <c r="H73" i="6"/>
  <c r="E73" i="6"/>
  <c r="AU72" i="6"/>
  <c r="AR72" i="6"/>
  <c r="AO72" i="6"/>
  <c r="AL72" i="6"/>
  <c r="AI72" i="6"/>
  <c r="AF72" i="6"/>
  <c r="AC72" i="6"/>
  <c r="Z72" i="6"/>
  <c r="W72" i="6"/>
  <c r="T72" i="6"/>
  <c r="Q72" i="6"/>
  <c r="N72" i="6"/>
  <c r="K72" i="6"/>
  <c r="H72" i="6"/>
  <c r="E72" i="6"/>
  <c r="AU71" i="6"/>
  <c r="AR71" i="6"/>
  <c r="AO71" i="6"/>
  <c r="AL71" i="6"/>
  <c r="AI71" i="6"/>
  <c r="AF71" i="6"/>
  <c r="AC71" i="6"/>
  <c r="Z71" i="6"/>
  <c r="W71" i="6"/>
  <c r="T71" i="6"/>
  <c r="Q71" i="6"/>
  <c r="N71" i="6"/>
  <c r="K71" i="6"/>
  <c r="H71" i="6"/>
  <c r="E71" i="6"/>
  <c r="AU70" i="6"/>
  <c r="AR70" i="6"/>
  <c r="AO70" i="6"/>
  <c r="AL70" i="6"/>
  <c r="AI70" i="6"/>
  <c r="AF70" i="6"/>
  <c r="AC70" i="6"/>
  <c r="Z70" i="6"/>
  <c r="W70" i="6"/>
  <c r="T70" i="6"/>
  <c r="Q70" i="6"/>
  <c r="N70" i="6"/>
  <c r="K70" i="6"/>
  <c r="H70" i="6"/>
  <c r="E70" i="6"/>
  <c r="AU69" i="6"/>
  <c r="AR69" i="6"/>
  <c r="AO69" i="6"/>
  <c r="AL69" i="6"/>
  <c r="AI69" i="6"/>
  <c r="AF69" i="6"/>
  <c r="AC69" i="6"/>
  <c r="Z69" i="6"/>
  <c r="W69" i="6"/>
  <c r="T69" i="6"/>
  <c r="Q69" i="6"/>
  <c r="N69" i="6"/>
  <c r="K69" i="6"/>
  <c r="H69" i="6"/>
  <c r="E69" i="6"/>
  <c r="AU68" i="6"/>
  <c r="AR68" i="6"/>
  <c r="AO68" i="6"/>
  <c r="AL68" i="6"/>
  <c r="AI68" i="6"/>
  <c r="AF68" i="6"/>
  <c r="AC68" i="6"/>
  <c r="Z68" i="6"/>
  <c r="W68" i="6"/>
  <c r="T68" i="6"/>
  <c r="Q68" i="6"/>
  <c r="N68" i="6"/>
  <c r="K68" i="6"/>
  <c r="H68" i="6"/>
  <c r="E68" i="6"/>
  <c r="AU67" i="6"/>
  <c r="AR67" i="6"/>
  <c r="AO67" i="6"/>
  <c r="AL67" i="6"/>
  <c r="AI67" i="6"/>
  <c r="AF67" i="6"/>
  <c r="AC67" i="6"/>
  <c r="Z67" i="6"/>
  <c r="W67" i="6"/>
  <c r="T67" i="6"/>
  <c r="Q67" i="6"/>
  <c r="N67" i="6"/>
  <c r="K67" i="6"/>
  <c r="H67" i="6"/>
  <c r="E67" i="6"/>
  <c r="AU66" i="6"/>
  <c r="AR66" i="6"/>
  <c r="AO66" i="6"/>
  <c r="AL66" i="6"/>
  <c r="AI66" i="6"/>
  <c r="AF66" i="6"/>
  <c r="AC66" i="6"/>
  <c r="Z66" i="6"/>
  <c r="W66" i="6"/>
  <c r="T66" i="6"/>
  <c r="Q66" i="6"/>
  <c r="N66" i="6"/>
  <c r="K66" i="6"/>
  <c r="H66" i="6"/>
  <c r="E66" i="6"/>
  <c r="AU65" i="6"/>
  <c r="AR65" i="6"/>
  <c r="AO65" i="6"/>
  <c r="AL65" i="6"/>
  <c r="AI65" i="6"/>
  <c r="AF65" i="6"/>
  <c r="AC65" i="6"/>
  <c r="Z65" i="6"/>
  <c r="W65" i="6"/>
  <c r="T65" i="6"/>
  <c r="Q65" i="6"/>
  <c r="N65" i="6"/>
  <c r="K65" i="6"/>
  <c r="H65" i="6"/>
  <c r="E65" i="6"/>
  <c r="AU64" i="6"/>
  <c r="AR64" i="6"/>
  <c r="AO64" i="6"/>
  <c r="AL64" i="6"/>
  <c r="AI64" i="6"/>
  <c r="AF64" i="6"/>
  <c r="AC64" i="6"/>
  <c r="Z64" i="6"/>
  <c r="W64" i="6"/>
  <c r="T64" i="6"/>
  <c r="Q64" i="6"/>
  <c r="N64" i="6"/>
  <c r="K64" i="6"/>
  <c r="H64" i="6"/>
  <c r="E64" i="6"/>
  <c r="AU63" i="6"/>
  <c r="AR63" i="6"/>
  <c r="AO63" i="6"/>
  <c r="AL63" i="6"/>
  <c r="AI63" i="6"/>
  <c r="AF63" i="6"/>
  <c r="AC63" i="6"/>
  <c r="Z63" i="6"/>
  <c r="W63" i="6"/>
  <c r="T63" i="6"/>
  <c r="Q63" i="6"/>
  <c r="N63" i="6"/>
  <c r="K63" i="6"/>
  <c r="H63" i="6"/>
  <c r="E63" i="6"/>
  <c r="AU62" i="6"/>
  <c r="AR62" i="6"/>
  <c r="AO62" i="6"/>
  <c r="AL62" i="6"/>
  <c r="AI62" i="6"/>
  <c r="AF62" i="6"/>
  <c r="AC62" i="6"/>
  <c r="Z62" i="6"/>
  <c r="W62" i="6"/>
  <c r="T62" i="6"/>
  <c r="Q62" i="6"/>
  <c r="N62" i="6"/>
  <c r="K62" i="6"/>
  <c r="H62" i="6"/>
  <c r="E62" i="6"/>
  <c r="AU61" i="6"/>
  <c r="AR61" i="6"/>
  <c r="AO61" i="6"/>
  <c r="AL61" i="6"/>
  <c r="AI61" i="6"/>
  <c r="AF61" i="6"/>
  <c r="AC61" i="6"/>
  <c r="Z61" i="6"/>
  <c r="W61" i="6"/>
  <c r="T61" i="6"/>
  <c r="Q61" i="6"/>
  <c r="N61" i="6"/>
  <c r="K61" i="6"/>
  <c r="H61" i="6"/>
  <c r="E61" i="6"/>
  <c r="AU60" i="6"/>
  <c r="AR60" i="6"/>
  <c r="AO60" i="6"/>
  <c r="AL60" i="6"/>
  <c r="AI60" i="6"/>
  <c r="AF60" i="6"/>
  <c r="AC60" i="6"/>
  <c r="Z60" i="6"/>
  <c r="W60" i="6"/>
  <c r="T60" i="6"/>
  <c r="Q60" i="6"/>
  <c r="N60" i="6"/>
  <c r="K60" i="6"/>
  <c r="H60" i="6"/>
  <c r="E60" i="6"/>
  <c r="AU59" i="6"/>
  <c r="AR59" i="6"/>
  <c r="AO59" i="6"/>
  <c r="AL59" i="6"/>
  <c r="AI59" i="6"/>
  <c r="AF59" i="6"/>
  <c r="AC59" i="6"/>
  <c r="Z59" i="6"/>
  <c r="W59" i="6"/>
  <c r="T59" i="6"/>
  <c r="Q59" i="6"/>
  <c r="N59" i="6"/>
  <c r="K59" i="6"/>
  <c r="H59" i="6"/>
  <c r="E59" i="6"/>
  <c r="AU58" i="6"/>
  <c r="AR58" i="6"/>
  <c r="AO58" i="6"/>
  <c r="AL58" i="6"/>
  <c r="AI58" i="6"/>
  <c r="AF58" i="6"/>
  <c r="AC58" i="6"/>
  <c r="Z58" i="6"/>
  <c r="W58" i="6"/>
  <c r="T58" i="6"/>
  <c r="Q58" i="6"/>
  <c r="N58" i="6"/>
  <c r="K58" i="6"/>
  <c r="H58" i="6"/>
  <c r="E58" i="6"/>
  <c r="AU57" i="6"/>
  <c r="AR57" i="6"/>
  <c r="AO57" i="6"/>
  <c r="AL57" i="6"/>
  <c r="AI57" i="6"/>
  <c r="AF57" i="6"/>
  <c r="AC57" i="6"/>
  <c r="Z57" i="6"/>
  <c r="W57" i="6"/>
  <c r="T57" i="6"/>
  <c r="Q57" i="6"/>
  <c r="N57" i="6"/>
  <c r="K57" i="6"/>
  <c r="H57" i="6"/>
  <c r="E57" i="6"/>
  <c r="AU56" i="6"/>
  <c r="AR56" i="6"/>
  <c r="AO56" i="6"/>
  <c r="AL56" i="6"/>
  <c r="AI56" i="6"/>
  <c r="AF56" i="6"/>
  <c r="AC56" i="6"/>
  <c r="Z56" i="6"/>
  <c r="W56" i="6"/>
  <c r="T56" i="6"/>
  <c r="Q56" i="6"/>
  <c r="N56" i="6"/>
  <c r="K56" i="6"/>
  <c r="H56" i="6"/>
  <c r="E56" i="6"/>
  <c r="AU55" i="6"/>
  <c r="AR55" i="6"/>
  <c r="AO55" i="6"/>
  <c r="AL55" i="6"/>
  <c r="AI55" i="6"/>
  <c r="AF55" i="6"/>
  <c r="AC55" i="6"/>
  <c r="Z55" i="6"/>
  <c r="W55" i="6"/>
  <c r="T55" i="6"/>
  <c r="Q55" i="6"/>
  <c r="N55" i="6"/>
  <c r="K55" i="6"/>
  <c r="H55" i="6"/>
  <c r="E55" i="6"/>
  <c r="AU54" i="6"/>
  <c r="AR54" i="6"/>
  <c r="AO54" i="6"/>
  <c r="AL54" i="6"/>
  <c r="AI54" i="6"/>
  <c r="AF54" i="6"/>
  <c r="AC54" i="6"/>
  <c r="Z54" i="6"/>
  <c r="W54" i="6"/>
  <c r="T54" i="6"/>
  <c r="Q54" i="6"/>
  <c r="N54" i="6"/>
  <c r="K54" i="6"/>
  <c r="H54" i="6"/>
  <c r="E54" i="6"/>
  <c r="AU53" i="6"/>
  <c r="AR53" i="6"/>
  <c r="AO53" i="6"/>
  <c r="AL53" i="6"/>
  <c r="AI53" i="6"/>
  <c r="AF53" i="6"/>
  <c r="AC53" i="6"/>
  <c r="Z53" i="6"/>
  <c r="W53" i="6"/>
  <c r="T53" i="6"/>
  <c r="Q53" i="6"/>
  <c r="N53" i="6"/>
  <c r="K53" i="6"/>
  <c r="H53" i="6"/>
  <c r="E53" i="6"/>
  <c r="AU52" i="6"/>
  <c r="AR52" i="6"/>
  <c r="AO52" i="6"/>
  <c r="AL52" i="6"/>
  <c r="AI52" i="6"/>
  <c r="AF52" i="6"/>
  <c r="AC52" i="6"/>
  <c r="Z52" i="6"/>
  <c r="W52" i="6"/>
  <c r="T52" i="6"/>
  <c r="Q52" i="6"/>
  <c r="N52" i="6"/>
  <c r="K52" i="6"/>
  <c r="H52" i="6"/>
  <c r="E52" i="6"/>
  <c r="AU51" i="6"/>
  <c r="AR51" i="6"/>
  <c r="AO51" i="6"/>
  <c r="AL51" i="6"/>
  <c r="AI51" i="6"/>
  <c r="AF51" i="6"/>
  <c r="AC51" i="6"/>
  <c r="Z51" i="6"/>
  <c r="W51" i="6"/>
  <c r="T51" i="6"/>
  <c r="Q51" i="6"/>
  <c r="N51" i="6"/>
  <c r="K51" i="6"/>
  <c r="H51" i="6"/>
  <c r="E51" i="6"/>
  <c r="AU50" i="6"/>
  <c r="AR50" i="6"/>
  <c r="AO50" i="6"/>
  <c r="AL50" i="6"/>
  <c r="AI50" i="6"/>
  <c r="AF50" i="6"/>
  <c r="AC50" i="6"/>
  <c r="Z50" i="6"/>
  <c r="W50" i="6"/>
  <c r="T50" i="6"/>
  <c r="Q50" i="6"/>
  <c r="N50" i="6"/>
  <c r="K50" i="6"/>
  <c r="H50" i="6"/>
  <c r="E50" i="6"/>
  <c r="AU49" i="6"/>
  <c r="AR49" i="6"/>
  <c r="AO49" i="6"/>
  <c r="AL49" i="6"/>
  <c r="AI49" i="6"/>
  <c r="AF49" i="6"/>
  <c r="AC49" i="6"/>
  <c r="Z49" i="6"/>
  <c r="W49" i="6"/>
  <c r="T49" i="6"/>
  <c r="Q49" i="6"/>
  <c r="N49" i="6"/>
  <c r="K49" i="6"/>
  <c r="H49" i="6"/>
  <c r="E49" i="6"/>
  <c r="AU48" i="6"/>
  <c r="AR48" i="6"/>
  <c r="AO48" i="6"/>
  <c r="AL48" i="6"/>
  <c r="AI48" i="6"/>
  <c r="AF48" i="6"/>
  <c r="AC48" i="6"/>
  <c r="Z48" i="6"/>
  <c r="W48" i="6"/>
  <c r="T48" i="6"/>
  <c r="Q48" i="6"/>
  <c r="N48" i="6"/>
  <c r="K48" i="6"/>
  <c r="H48" i="6"/>
  <c r="E48" i="6"/>
  <c r="AU47" i="6"/>
  <c r="AR47" i="6"/>
  <c r="AO47" i="6"/>
  <c r="AL47" i="6"/>
  <c r="AI47" i="6"/>
  <c r="AF47" i="6"/>
  <c r="AC47" i="6"/>
  <c r="Z47" i="6"/>
  <c r="W47" i="6"/>
  <c r="T47" i="6"/>
  <c r="Q47" i="6"/>
  <c r="N47" i="6"/>
  <c r="K47" i="6"/>
  <c r="H47" i="6"/>
  <c r="E47" i="6"/>
  <c r="AU46" i="6"/>
  <c r="AR46" i="6"/>
  <c r="AO46" i="6"/>
  <c r="AL46" i="6"/>
  <c r="AI46" i="6"/>
  <c r="AF46" i="6"/>
  <c r="AC46" i="6"/>
  <c r="Z46" i="6"/>
  <c r="W46" i="6"/>
  <c r="T46" i="6"/>
  <c r="Q46" i="6"/>
  <c r="N46" i="6"/>
  <c r="K46" i="6"/>
  <c r="H46" i="6"/>
  <c r="E46" i="6"/>
  <c r="AU45" i="6"/>
  <c r="AR45" i="6"/>
  <c r="AO45" i="6"/>
  <c r="AL45" i="6"/>
  <c r="AI45" i="6"/>
  <c r="AF45" i="6"/>
  <c r="AC45" i="6"/>
  <c r="Z45" i="6"/>
  <c r="W45" i="6"/>
  <c r="T45" i="6"/>
  <c r="Q45" i="6"/>
  <c r="N45" i="6"/>
  <c r="K45" i="6"/>
  <c r="H45" i="6"/>
  <c r="E45" i="6"/>
  <c r="AU44" i="6"/>
  <c r="AR44" i="6"/>
  <c r="AO44" i="6"/>
  <c r="AL44" i="6"/>
  <c r="AI44" i="6"/>
  <c r="AF44" i="6"/>
  <c r="AC44" i="6"/>
  <c r="Z44" i="6"/>
  <c r="W44" i="6"/>
  <c r="T44" i="6"/>
  <c r="Q44" i="6"/>
  <c r="N44" i="6"/>
  <c r="K44" i="6"/>
  <c r="H44" i="6"/>
  <c r="E44" i="6"/>
  <c r="AU43" i="6"/>
  <c r="AR43" i="6"/>
  <c r="AO43" i="6"/>
  <c r="AL43" i="6"/>
  <c r="AI43" i="6"/>
  <c r="AF43" i="6"/>
  <c r="AC43" i="6"/>
  <c r="Z43" i="6"/>
  <c r="W43" i="6"/>
  <c r="T43" i="6"/>
  <c r="Q43" i="6"/>
  <c r="N43" i="6"/>
  <c r="K43" i="6"/>
  <c r="H43" i="6"/>
  <c r="E43" i="6"/>
  <c r="AU42" i="6"/>
  <c r="AR42" i="6"/>
  <c r="AO42" i="6"/>
  <c r="AL42" i="6"/>
  <c r="AI42" i="6"/>
  <c r="AF42" i="6"/>
  <c r="AC42" i="6"/>
  <c r="Z42" i="6"/>
  <c r="W42" i="6"/>
  <c r="T42" i="6"/>
  <c r="Q42" i="6"/>
  <c r="N42" i="6"/>
  <c r="K42" i="6"/>
  <c r="H42" i="6"/>
  <c r="E42" i="6"/>
  <c r="AU41" i="6"/>
  <c r="AR41" i="6"/>
  <c r="AO41" i="6"/>
  <c r="AL41" i="6"/>
  <c r="AI41" i="6"/>
  <c r="AF41" i="6"/>
  <c r="AC41" i="6"/>
  <c r="Z41" i="6"/>
  <c r="W41" i="6"/>
  <c r="T41" i="6"/>
  <c r="Q41" i="6"/>
  <c r="N41" i="6"/>
  <c r="K41" i="6"/>
  <c r="H41" i="6"/>
  <c r="E41" i="6"/>
  <c r="AU40" i="6"/>
  <c r="AR40" i="6"/>
  <c r="AO40" i="6"/>
  <c r="AL40" i="6"/>
  <c r="AI40" i="6"/>
  <c r="AF40" i="6"/>
  <c r="AC40" i="6"/>
  <c r="Z40" i="6"/>
  <c r="W40" i="6"/>
  <c r="T40" i="6"/>
  <c r="Q40" i="6"/>
  <c r="N40" i="6"/>
  <c r="K40" i="6"/>
  <c r="H40" i="6"/>
  <c r="E40" i="6"/>
  <c r="AU39" i="6"/>
  <c r="AR39" i="6"/>
  <c r="AO39" i="6"/>
  <c r="AL39" i="6"/>
  <c r="AI39" i="6"/>
  <c r="AF39" i="6"/>
  <c r="AC39" i="6"/>
  <c r="Z39" i="6"/>
  <c r="W39" i="6"/>
  <c r="T39" i="6"/>
  <c r="Q39" i="6"/>
  <c r="N39" i="6"/>
  <c r="K39" i="6"/>
  <c r="H39" i="6"/>
  <c r="E39" i="6"/>
  <c r="AU38" i="6"/>
  <c r="AR38" i="6"/>
  <c r="AO38" i="6"/>
  <c r="AL38" i="6"/>
  <c r="AI38" i="6"/>
  <c r="AF38" i="6"/>
  <c r="AC38" i="6"/>
  <c r="Z38" i="6"/>
  <c r="W38" i="6"/>
  <c r="T38" i="6"/>
  <c r="Q38" i="6"/>
  <c r="N38" i="6"/>
  <c r="K38" i="6"/>
  <c r="H38" i="6"/>
  <c r="E38" i="6"/>
  <c r="AU37" i="6"/>
  <c r="AR37" i="6"/>
  <c r="AO37" i="6"/>
  <c r="AL37" i="6"/>
  <c r="AI37" i="6"/>
  <c r="AF37" i="6"/>
  <c r="AC37" i="6"/>
  <c r="Z37" i="6"/>
  <c r="W37" i="6"/>
  <c r="T37" i="6"/>
  <c r="Q37" i="6"/>
  <c r="N37" i="6"/>
  <c r="K37" i="6"/>
  <c r="H37" i="6"/>
  <c r="E37" i="6"/>
  <c r="AU36" i="6"/>
  <c r="AR36" i="6"/>
  <c r="AO36" i="6"/>
  <c r="AL36" i="6"/>
  <c r="AI36" i="6"/>
  <c r="AF36" i="6"/>
  <c r="AC36" i="6"/>
  <c r="Z36" i="6"/>
  <c r="W36" i="6"/>
  <c r="T36" i="6"/>
  <c r="Q36" i="6"/>
  <c r="N36" i="6"/>
  <c r="K36" i="6"/>
  <c r="H36" i="6"/>
  <c r="E36" i="6"/>
  <c r="AU35" i="6"/>
  <c r="AR35" i="6"/>
  <c r="AO35" i="6"/>
  <c r="AL35" i="6"/>
  <c r="AI35" i="6"/>
  <c r="AF35" i="6"/>
  <c r="AC35" i="6"/>
  <c r="Z35" i="6"/>
  <c r="W35" i="6"/>
  <c r="T35" i="6"/>
  <c r="Q35" i="6"/>
  <c r="N35" i="6"/>
  <c r="K35" i="6"/>
  <c r="H35" i="6"/>
  <c r="E35" i="6"/>
  <c r="AU34" i="6"/>
  <c r="AR34" i="6"/>
  <c r="AO34" i="6"/>
  <c r="AL34" i="6"/>
  <c r="AI34" i="6"/>
  <c r="AF34" i="6"/>
  <c r="AC34" i="6"/>
  <c r="Z34" i="6"/>
  <c r="W34" i="6"/>
  <c r="T34" i="6"/>
  <c r="Q34" i="6"/>
  <c r="N34" i="6"/>
  <c r="K34" i="6"/>
  <c r="H34" i="6"/>
  <c r="E34" i="6"/>
  <c r="AU33" i="6"/>
  <c r="AR33" i="6"/>
  <c r="AO33" i="6"/>
  <c r="AL33" i="6"/>
  <c r="AI33" i="6"/>
  <c r="AF33" i="6"/>
  <c r="AC33" i="6"/>
  <c r="Z33" i="6"/>
  <c r="W33" i="6"/>
  <c r="T33" i="6"/>
  <c r="Q33" i="6"/>
  <c r="N33" i="6"/>
  <c r="K33" i="6"/>
  <c r="H33" i="6"/>
  <c r="E33" i="6"/>
  <c r="AU32" i="6"/>
  <c r="AR32" i="6"/>
  <c r="AO32" i="6"/>
  <c r="AL32" i="6"/>
  <c r="AI32" i="6"/>
  <c r="AF32" i="6"/>
  <c r="AC32" i="6"/>
  <c r="Z32" i="6"/>
  <c r="W32" i="6"/>
  <c r="T32" i="6"/>
  <c r="Q32" i="6"/>
  <c r="N32" i="6"/>
  <c r="K32" i="6"/>
  <c r="H32" i="6"/>
  <c r="E32" i="6"/>
  <c r="AU31" i="6"/>
  <c r="AR31" i="6"/>
  <c r="AO31" i="6"/>
  <c r="AL31" i="6"/>
  <c r="AI31" i="6"/>
  <c r="AF31" i="6"/>
  <c r="AC31" i="6"/>
  <c r="Z31" i="6"/>
  <c r="W31" i="6"/>
  <c r="T31" i="6"/>
  <c r="Q31" i="6"/>
  <c r="N31" i="6"/>
  <c r="K31" i="6"/>
  <c r="H31" i="6"/>
  <c r="E31" i="6"/>
  <c r="AU30" i="6"/>
  <c r="AR30" i="6"/>
  <c r="AO30" i="6"/>
  <c r="AL30" i="6"/>
  <c r="AI30" i="6"/>
  <c r="AF30" i="6"/>
  <c r="AC30" i="6"/>
  <c r="Z30" i="6"/>
  <c r="W30" i="6"/>
  <c r="T30" i="6"/>
  <c r="Q30" i="6"/>
  <c r="N30" i="6"/>
  <c r="K30" i="6"/>
  <c r="H30" i="6"/>
  <c r="E30" i="6"/>
  <c r="AU29" i="6"/>
  <c r="AR29" i="6"/>
  <c r="AO29" i="6"/>
  <c r="AL29" i="6"/>
  <c r="AI29" i="6"/>
  <c r="AF29" i="6"/>
  <c r="AC29" i="6"/>
  <c r="Z29" i="6"/>
  <c r="W29" i="6"/>
  <c r="T29" i="6"/>
  <c r="Q29" i="6"/>
  <c r="N29" i="6"/>
  <c r="K29" i="6"/>
  <c r="H29" i="6"/>
  <c r="E29" i="6"/>
  <c r="AU28" i="6"/>
  <c r="AR28" i="6"/>
  <c r="AO28" i="6"/>
  <c r="AL28" i="6"/>
  <c r="AI28" i="6"/>
  <c r="AF28" i="6"/>
  <c r="AC28" i="6"/>
  <c r="Z28" i="6"/>
  <c r="W28" i="6"/>
  <c r="T28" i="6"/>
  <c r="Q28" i="6"/>
  <c r="N28" i="6"/>
  <c r="K28" i="6"/>
  <c r="H28" i="6"/>
  <c r="E28" i="6"/>
  <c r="AU27" i="6"/>
  <c r="AR27" i="6"/>
  <c r="AO27" i="6"/>
  <c r="AL27" i="6"/>
  <c r="AI27" i="6"/>
  <c r="AF27" i="6"/>
  <c r="AC27" i="6"/>
  <c r="Z27" i="6"/>
  <c r="W27" i="6"/>
  <c r="T27" i="6"/>
  <c r="Q27" i="6"/>
  <c r="N27" i="6"/>
  <c r="K27" i="6"/>
  <c r="H27" i="6"/>
  <c r="E27" i="6"/>
  <c r="AU26" i="6"/>
  <c r="AR26" i="6"/>
  <c r="AO26" i="6"/>
  <c r="AL26" i="6"/>
  <c r="AI26" i="6"/>
  <c r="AF26" i="6"/>
  <c r="AC26" i="6"/>
  <c r="Z26" i="6"/>
  <c r="W26" i="6"/>
  <c r="T26" i="6"/>
  <c r="Q26" i="6"/>
  <c r="N26" i="6"/>
  <c r="K26" i="6"/>
  <c r="H26" i="6"/>
  <c r="E26" i="6"/>
  <c r="AU25" i="6"/>
  <c r="AR25" i="6"/>
  <c r="AO25" i="6"/>
  <c r="AL25" i="6"/>
  <c r="AI25" i="6"/>
  <c r="AF25" i="6"/>
  <c r="AC25" i="6"/>
  <c r="Z25" i="6"/>
  <c r="W25" i="6"/>
  <c r="T25" i="6"/>
  <c r="Q25" i="6"/>
  <c r="N25" i="6"/>
  <c r="K25" i="6"/>
  <c r="H25" i="6"/>
  <c r="E25" i="6"/>
  <c r="AU24" i="6"/>
  <c r="AR24" i="6"/>
  <c r="AO24" i="6"/>
  <c r="AL24" i="6"/>
  <c r="AI24" i="6"/>
  <c r="AF24" i="6"/>
  <c r="AC24" i="6"/>
  <c r="Z24" i="6"/>
  <c r="W24" i="6"/>
  <c r="T24" i="6"/>
  <c r="Q24" i="6"/>
  <c r="N24" i="6"/>
  <c r="K24" i="6"/>
  <c r="H24" i="6"/>
  <c r="E24" i="6"/>
  <c r="AU23" i="6"/>
  <c r="AR23" i="6"/>
  <c r="AO23" i="6"/>
  <c r="AL23" i="6"/>
  <c r="AI23" i="6"/>
  <c r="AF23" i="6"/>
  <c r="AC23" i="6"/>
  <c r="Z23" i="6"/>
  <c r="W23" i="6"/>
  <c r="T23" i="6"/>
  <c r="Q23" i="6"/>
  <c r="N23" i="6"/>
  <c r="K23" i="6"/>
  <c r="H23" i="6"/>
  <c r="E23" i="6"/>
  <c r="AU22" i="6"/>
  <c r="AR22" i="6"/>
  <c r="AO22" i="6"/>
  <c r="AL22" i="6"/>
  <c r="AI22" i="6"/>
  <c r="AF22" i="6"/>
  <c r="AC22" i="6"/>
  <c r="Z22" i="6"/>
  <c r="W22" i="6"/>
  <c r="T22" i="6"/>
  <c r="Q22" i="6"/>
  <c r="N22" i="6"/>
  <c r="K22" i="6"/>
  <c r="H22" i="6"/>
  <c r="E22" i="6"/>
  <c r="AU21" i="6"/>
  <c r="AR21" i="6"/>
  <c r="AO21" i="6"/>
  <c r="AL21" i="6"/>
  <c r="AI21" i="6"/>
  <c r="AF21" i="6"/>
  <c r="AC21" i="6"/>
  <c r="Z21" i="6"/>
  <c r="W21" i="6"/>
  <c r="T21" i="6"/>
  <c r="Q21" i="6"/>
  <c r="N21" i="6"/>
  <c r="K21" i="6"/>
  <c r="H21" i="6"/>
  <c r="E21" i="6"/>
  <c r="AU20" i="6"/>
  <c r="AR20" i="6"/>
  <c r="AO20" i="6"/>
  <c r="AL20" i="6"/>
  <c r="AI20" i="6"/>
  <c r="AF20" i="6"/>
  <c r="AC20" i="6"/>
  <c r="Z20" i="6"/>
  <c r="W20" i="6"/>
  <c r="T20" i="6"/>
  <c r="Q20" i="6"/>
  <c r="N20" i="6"/>
  <c r="K20" i="6"/>
  <c r="H20" i="6"/>
  <c r="E20" i="6"/>
  <c r="AU19" i="6"/>
  <c r="AR19" i="6"/>
  <c r="AO19" i="6"/>
  <c r="AL19" i="6"/>
  <c r="AI19" i="6"/>
  <c r="AF19" i="6"/>
  <c r="AC19" i="6"/>
  <c r="Z19" i="6"/>
  <c r="W19" i="6"/>
  <c r="T19" i="6"/>
  <c r="Q19" i="6"/>
  <c r="N19" i="6"/>
  <c r="K19" i="6"/>
  <c r="H19" i="6"/>
  <c r="E19" i="6"/>
  <c r="AU18" i="6"/>
  <c r="AR18" i="6"/>
  <c r="AO18" i="6"/>
  <c r="AL18" i="6"/>
  <c r="AI18" i="6"/>
  <c r="AF18" i="6"/>
  <c r="AC18" i="6"/>
  <c r="Z18" i="6"/>
  <c r="W18" i="6"/>
  <c r="T18" i="6"/>
  <c r="Q18" i="6"/>
  <c r="N18" i="6"/>
  <c r="K18" i="6"/>
  <c r="H18" i="6"/>
  <c r="E18" i="6"/>
  <c r="AU17" i="6"/>
  <c r="AR17" i="6"/>
  <c r="AO17" i="6"/>
  <c r="AL17" i="6"/>
  <c r="AI17" i="6"/>
  <c r="AF17" i="6"/>
  <c r="AC17" i="6"/>
  <c r="Z17" i="6"/>
  <c r="W17" i="6"/>
  <c r="T17" i="6"/>
  <c r="Q17" i="6"/>
  <c r="N17" i="6"/>
  <c r="K17" i="6"/>
  <c r="H17" i="6"/>
  <c r="E17" i="6"/>
  <c r="AU16" i="6"/>
  <c r="AR16" i="6"/>
  <c r="AO16" i="6"/>
  <c r="AL16" i="6"/>
  <c r="AI16" i="6"/>
  <c r="AF16" i="6"/>
  <c r="AC16" i="6"/>
  <c r="Z16" i="6"/>
  <c r="W16" i="6"/>
  <c r="T16" i="6"/>
  <c r="Q16" i="6"/>
  <c r="N16" i="6"/>
  <c r="K16" i="6"/>
  <c r="H16" i="6"/>
  <c r="E16" i="6"/>
  <c r="AU15" i="6"/>
  <c r="AR15" i="6"/>
  <c r="AO15" i="6"/>
  <c r="AL15" i="6"/>
  <c r="AI15" i="6"/>
  <c r="AF15" i="6"/>
  <c r="AC15" i="6"/>
  <c r="Z15" i="6"/>
  <c r="W15" i="6"/>
  <c r="T15" i="6"/>
  <c r="Q15" i="6"/>
  <c r="N15" i="6"/>
  <c r="K15" i="6"/>
  <c r="H15" i="6"/>
  <c r="E15" i="6"/>
  <c r="AU14" i="6"/>
  <c r="AR14" i="6"/>
  <c r="AO14" i="6"/>
  <c r="AL14" i="6"/>
  <c r="AI14" i="6"/>
  <c r="AF14" i="6"/>
  <c r="AC14" i="6"/>
  <c r="Z14" i="6"/>
  <c r="W14" i="6"/>
  <c r="T14" i="6"/>
  <c r="Q14" i="6"/>
  <c r="N14" i="6"/>
  <c r="K14" i="6"/>
  <c r="H14" i="6"/>
  <c r="E14" i="6"/>
  <c r="AU13" i="6"/>
  <c r="AR13" i="6"/>
  <c r="AO13" i="6"/>
  <c r="AL13" i="6"/>
  <c r="AI13" i="6"/>
  <c r="AF13" i="6"/>
  <c r="AC13" i="6"/>
  <c r="Z13" i="6"/>
  <c r="W13" i="6"/>
  <c r="T13" i="6"/>
  <c r="Q13" i="6"/>
  <c r="N13" i="6"/>
  <c r="K13" i="6"/>
  <c r="H13" i="6"/>
  <c r="E13" i="6"/>
  <c r="AU12" i="6"/>
  <c r="AR12" i="6"/>
  <c r="AO12" i="6"/>
  <c r="AL12" i="6"/>
  <c r="AI12" i="6"/>
  <c r="AF12" i="6"/>
  <c r="AC12" i="6"/>
  <c r="Z12" i="6"/>
  <c r="W12" i="6"/>
  <c r="T12" i="6"/>
  <c r="Q12" i="6"/>
  <c r="N12" i="6"/>
  <c r="K12" i="6"/>
  <c r="H12" i="6"/>
  <c r="E12" i="6"/>
  <c r="AU11" i="6"/>
  <c r="AR11" i="6"/>
  <c r="AO11" i="6"/>
  <c r="AL11" i="6"/>
  <c r="AI11" i="6"/>
  <c r="AF11" i="6"/>
  <c r="AC11" i="6"/>
  <c r="Z11" i="6"/>
  <c r="W11" i="6"/>
  <c r="T11" i="6"/>
  <c r="Q11" i="6"/>
  <c r="N11" i="6"/>
  <c r="K11" i="6"/>
  <c r="H11" i="6"/>
  <c r="E11" i="6"/>
  <c r="AU10" i="6"/>
  <c r="AR10" i="6"/>
  <c r="AO10" i="6"/>
  <c r="AL10" i="6"/>
  <c r="AI10" i="6"/>
  <c r="AF10" i="6"/>
  <c r="AC10" i="6"/>
  <c r="Z10" i="6"/>
  <c r="W10" i="6"/>
  <c r="T10" i="6"/>
  <c r="Q10" i="6"/>
  <c r="N10" i="6"/>
  <c r="K10" i="6"/>
  <c r="H10" i="6"/>
  <c r="E10" i="6"/>
  <c r="AU9" i="6"/>
  <c r="AR9" i="6"/>
  <c r="AO9" i="6"/>
  <c r="AL9" i="6"/>
  <c r="AI9" i="6"/>
  <c r="AF9" i="6"/>
  <c r="AC9" i="6"/>
  <c r="Z9" i="6"/>
  <c r="W9" i="6"/>
  <c r="T9" i="6"/>
  <c r="Q9" i="6"/>
  <c r="N9" i="6"/>
  <c r="K9" i="6"/>
  <c r="H9" i="6"/>
  <c r="E9" i="6"/>
  <c r="AU8" i="6"/>
  <c r="AR8" i="6"/>
  <c r="AO8" i="6"/>
  <c r="AL8" i="6"/>
  <c r="AI8" i="6"/>
  <c r="AF8" i="6"/>
  <c r="AC8" i="6"/>
  <c r="Z8" i="6"/>
  <c r="W8" i="6"/>
  <c r="T8" i="6"/>
  <c r="Q8" i="6"/>
  <c r="N8" i="6"/>
  <c r="K8" i="6"/>
  <c r="H8" i="6"/>
  <c r="E8" i="6"/>
  <c r="AU7" i="6"/>
  <c r="AR7" i="6"/>
  <c r="AO7" i="6"/>
  <c r="AL7" i="6"/>
  <c r="AI7" i="6"/>
  <c r="AF7" i="6"/>
  <c r="AC7" i="6"/>
  <c r="Z7" i="6"/>
  <c r="W7" i="6"/>
  <c r="T7" i="6"/>
  <c r="Q7" i="6"/>
  <c r="N7" i="6"/>
  <c r="K7" i="6"/>
  <c r="H7" i="6"/>
  <c r="E7" i="6"/>
  <c r="AU6" i="6"/>
  <c r="AR6" i="6"/>
  <c r="AO6" i="6"/>
  <c r="AL6" i="6"/>
  <c r="AI6" i="6"/>
  <c r="AF6" i="6"/>
  <c r="AC6" i="6"/>
  <c r="Z6" i="6"/>
  <c r="W6" i="6"/>
  <c r="T6" i="6"/>
  <c r="Q6" i="6"/>
  <c r="N6" i="6"/>
  <c r="K6" i="6"/>
  <c r="H6" i="6"/>
  <c r="E6" i="6"/>
  <c r="AU5" i="6"/>
  <c r="AR5" i="6"/>
  <c r="AO5" i="6"/>
  <c r="AL5" i="6"/>
  <c r="AI5" i="6"/>
  <c r="AF5" i="6"/>
  <c r="AC5" i="6"/>
  <c r="Z5" i="6"/>
  <c r="W5" i="6"/>
  <c r="T5" i="6"/>
  <c r="Q5" i="6"/>
  <c r="N5" i="6"/>
  <c r="K5" i="6"/>
  <c r="H5" i="6"/>
  <c r="E5" i="6"/>
  <c r="AU4" i="6"/>
  <c r="AR4" i="6"/>
  <c r="AO4" i="6"/>
  <c r="AL4" i="6"/>
  <c r="AI4" i="6"/>
  <c r="AF4" i="6"/>
  <c r="AC4" i="6"/>
  <c r="Z4" i="6"/>
  <c r="W4" i="6"/>
  <c r="T4" i="6"/>
  <c r="Q4" i="6"/>
  <c r="N4" i="6"/>
  <c r="K4" i="6"/>
  <c r="H4" i="6"/>
  <c r="E4" i="6"/>
  <c r="AU3" i="6"/>
  <c r="AR3" i="6"/>
  <c r="AO3" i="6"/>
  <c r="AL3" i="6"/>
  <c r="AI3" i="6"/>
  <c r="AF3" i="6"/>
  <c r="AC3" i="6"/>
  <c r="Z3" i="6"/>
  <c r="W3" i="6"/>
  <c r="T3" i="6"/>
  <c r="Q3" i="6"/>
  <c r="N3" i="6"/>
  <c r="K3" i="6"/>
  <c r="H3" i="6"/>
  <c r="E3" i="6"/>
  <c r="F16" i="5"/>
  <c r="F17" i="5"/>
  <c r="E18" i="5"/>
  <c r="D4" i="3" a="1"/>
  <c r="D4" i="3" s="1"/>
  <c r="G24" i="4" s="1" a="1"/>
  <c r="G24" i="4" s="1"/>
  <c r="D17" i="5"/>
  <c r="D16" i="5"/>
  <c r="D15" i="5"/>
  <c r="D14" i="5"/>
  <c r="D13" i="5"/>
  <c r="D12" i="5"/>
  <c r="D11" i="5"/>
  <c r="D10" i="5"/>
  <c r="D9" i="5"/>
  <c r="F9" i="5" s="1"/>
  <c r="D8" i="5"/>
  <c r="D7" i="5"/>
  <c r="D6" i="5"/>
  <c r="D5" i="5"/>
  <c r="D4" i="5"/>
  <c r="D3" i="5"/>
  <c r="G5" i="4" a="1"/>
  <c r="G5" i="4" s="1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K11" i="5" l="1"/>
  <c r="F10" i="5"/>
  <c r="F8" i="5"/>
  <c r="I3" i="6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I121" i="6" s="1"/>
  <c r="I122" i="6" s="1"/>
  <c r="I123" i="6" s="1"/>
  <c r="I124" i="6" s="1"/>
  <c r="I125" i="6" s="1"/>
  <c r="I126" i="6" s="1"/>
  <c r="I127" i="6" s="1"/>
  <c r="I128" i="6" s="1"/>
  <c r="I129" i="6" s="1"/>
  <c r="I130" i="6" s="1"/>
  <c r="I131" i="6" s="1"/>
  <c r="I132" i="6" s="1"/>
  <c r="I133" i="6" s="1"/>
  <c r="I134" i="6" s="1"/>
  <c r="I135" i="6" s="1"/>
  <c r="I136" i="6" s="1"/>
  <c r="I137" i="6" s="1"/>
  <c r="I138" i="6" s="1"/>
  <c r="I139" i="6" s="1"/>
  <c r="I140" i="6" s="1"/>
  <c r="I141" i="6" s="1"/>
  <c r="I142" i="6" s="1"/>
  <c r="I143" i="6" s="1"/>
  <c r="I144" i="6" s="1"/>
  <c r="I145" i="6" s="1"/>
  <c r="I146" i="6" s="1"/>
  <c r="I147" i="6" s="1"/>
  <c r="I148" i="6" s="1"/>
  <c r="I149" i="6" s="1"/>
  <c r="I150" i="6" s="1"/>
  <c r="I151" i="6" s="1"/>
  <c r="I152" i="6" s="1"/>
  <c r="I153" i="6" s="1"/>
  <c r="I154" i="6" s="1"/>
  <c r="I155" i="6" s="1"/>
  <c r="I156" i="6" s="1"/>
  <c r="I157" i="6" s="1"/>
  <c r="I158" i="6" s="1"/>
  <c r="I159" i="6" s="1"/>
  <c r="I160" i="6" s="1"/>
  <c r="I161" i="6" s="1"/>
  <c r="I162" i="6" s="1"/>
  <c r="I163" i="6" s="1"/>
  <c r="I164" i="6" s="1"/>
  <c r="I165" i="6" s="1"/>
  <c r="I166" i="6" s="1"/>
  <c r="I167" i="6" s="1"/>
  <c r="I168" i="6" s="1"/>
  <c r="I169" i="6" s="1"/>
  <c r="I170" i="6" s="1"/>
  <c r="I171" i="6" s="1"/>
  <c r="I172" i="6" s="1"/>
  <c r="I173" i="6" s="1"/>
  <c r="I174" i="6" s="1"/>
  <c r="I175" i="6" s="1"/>
  <c r="I176" i="6" s="1"/>
  <c r="I177" i="6" s="1"/>
  <c r="I178" i="6" s="1"/>
  <c r="I179" i="6" s="1"/>
  <c r="I180" i="6" s="1"/>
  <c r="I181" i="6" s="1"/>
  <c r="I182" i="6" s="1"/>
  <c r="I183" i="6" s="1"/>
  <c r="I184" i="6" s="1"/>
  <c r="I185" i="6" s="1"/>
  <c r="I186" i="6" s="1"/>
  <c r="I187" i="6" s="1"/>
  <c r="I188" i="6" s="1"/>
  <c r="I189" i="6" s="1"/>
  <c r="I190" i="6" s="1"/>
  <c r="I191" i="6" s="1"/>
  <c r="I192" i="6" s="1"/>
  <c r="I193" i="6" s="1"/>
  <c r="I194" i="6" s="1"/>
  <c r="I195" i="6" s="1"/>
  <c r="I196" i="6" s="1"/>
  <c r="I197" i="6" s="1"/>
  <c r="I198" i="6" s="1"/>
  <c r="I199" i="6" s="1"/>
  <c r="I200" i="6" s="1"/>
  <c r="I201" i="6" s="1"/>
  <c r="I202" i="6" s="1"/>
  <c r="I203" i="6" s="1"/>
  <c r="I204" i="6" s="1"/>
  <c r="I205" i="6" s="1"/>
  <c r="I206" i="6" s="1"/>
  <c r="I207" i="6" s="1"/>
  <c r="I208" i="6" s="1"/>
  <c r="I209" i="6" s="1"/>
  <c r="I210" i="6" s="1"/>
  <c r="I211" i="6" s="1"/>
  <c r="I212" i="6" s="1"/>
  <c r="I213" i="6" s="1"/>
  <c r="I214" i="6" s="1"/>
  <c r="I215" i="6" s="1"/>
  <c r="I216" i="6" s="1"/>
  <c r="I217" i="6" s="1"/>
  <c r="I218" i="6" s="1"/>
  <c r="I219" i="6" s="1"/>
  <c r="I220" i="6" s="1"/>
  <c r="I221" i="6" s="1"/>
  <c r="I222" i="6" s="1"/>
  <c r="I223" i="6" s="1"/>
  <c r="I224" i="6" s="1"/>
  <c r="I225" i="6" s="1"/>
  <c r="I226" i="6" s="1"/>
  <c r="I227" i="6" s="1"/>
  <c r="I228" i="6" s="1"/>
  <c r="I229" i="6" s="1"/>
  <c r="I230" i="6" s="1"/>
  <c r="I231" i="6" s="1"/>
  <c r="I232" i="6" s="1"/>
  <c r="I233" i="6" s="1"/>
  <c r="I234" i="6" s="1"/>
  <c r="I235" i="6" s="1"/>
  <c r="I236" i="6" s="1"/>
  <c r="I237" i="6" s="1"/>
  <c r="I238" i="6" s="1"/>
  <c r="I239" i="6" s="1"/>
  <c r="I240" i="6" s="1"/>
  <c r="I241" i="6" s="1"/>
  <c r="I242" i="6" s="1"/>
  <c r="I243" i="6" s="1"/>
  <c r="I244" i="6" s="1"/>
  <c r="I245" i="6" s="1"/>
  <c r="I246" i="6" s="1"/>
  <c r="I247" i="6" s="1"/>
  <c r="I248" i="6" s="1"/>
  <c r="I249" i="6" s="1"/>
  <c r="F15" i="5"/>
  <c r="F7" i="5"/>
  <c r="O3" i="6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O98" i="6" s="1"/>
  <c r="O99" i="6" s="1"/>
  <c r="O100" i="6" s="1"/>
  <c r="O101" i="6" s="1"/>
  <c r="O102" i="6" s="1"/>
  <c r="O103" i="6" s="1"/>
  <c r="O104" i="6" s="1"/>
  <c r="O105" i="6" s="1"/>
  <c r="O106" i="6" s="1"/>
  <c r="O107" i="6" s="1"/>
  <c r="O108" i="6" s="1"/>
  <c r="O109" i="6" s="1"/>
  <c r="O110" i="6" s="1"/>
  <c r="O111" i="6" s="1"/>
  <c r="O112" i="6" s="1"/>
  <c r="O113" i="6" s="1"/>
  <c r="O114" i="6" s="1"/>
  <c r="O115" i="6" s="1"/>
  <c r="O116" i="6" s="1"/>
  <c r="O117" i="6" s="1"/>
  <c r="O118" i="6" s="1"/>
  <c r="O119" i="6" s="1"/>
  <c r="O120" i="6" s="1"/>
  <c r="O121" i="6" s="1"/>
  <c r="O122" i="6" s="1"/>
  <c r="O123" i="6" s="1"/>
  <c r="O124" i="6" s="1"/>
  <c r="O125" i="6" s="1"/>
  <c r="O126" i="6" s="1"/>
  <c r="O127" i="6" s="1"/>
  <c r="O128" i="6" s="1"/>
  <c r="O129" i="6" s="1"/>
  <c r="O130" i="6" s="1"/>
  <c r="O131" i="6" s="1"/>
  <c r="O132" i="6" s="1"/>
  <c r="O133" i="6" s="1"/>
  <c r="O134" i="6" s="1"/>
  <c r="O135" i="6" s="1"/>
  <c r="O136" i="6" s="1"/>
  <c r="O137" i="6" s="1"/>
  <c r="O138" i="6" s="1"/>
  <c r="O139" i="6" s="1"/>
  <c r="O140" i="6" s="1"/>
  <c r="O141" i="6" s="1"/>
  <c r="O142" i="6" s="1"/>
  <c r="O143" i="6" s="1"/>
  <c r="O144" i="6" s="1"/>
  <c r="O145" i="6" s="1"/>
  <c r="O146" i="6" s="1"/>
  <c r="O147" i="6" s="1"/>
  <c r="O148" i="6" s="1"/>
  <c r="O149" i="6" s="1"/>
  <c r="O150" i="6" s="1"/>
  <c r="O151" i="6" s="1"/>
  <c r="O152" i="6" s="1"/>
  <c r="O153" i="6" s="1"/>
  <c r="O154" i="6" s="1"/>
  <c r="O155" i="6" s="1"/>
  <c r="O156" i="6" s="1"/>
  <c r="O157" i="6" s="1"/>
  <c r="O158" i="6" s="1"/>
  <c r="O159" i="6" s="1"/>
  <c r="O160" i="6" s="1"/>
  <c r="O161" i="6" s="1"/>
  <c r="O162" i="6" s="1"/>
  <c r="O163" i="6" s="1"/>
  <c r="O164" i="6" s="1"/>
  <c r="O165" i="6" s="1"/>
  <c r="O166" i="6" s="1"/>
  <c r="O167" i="6" s="1"/>
  <c r="O168" i="6" s="1"/>
  <c r="O169" i="6" s="1"/>
  <c r="O170" i="6" s="1"/>
  <c r="O171" i="6" s="1"/>
  <c r="O172" i="6" s="1"/>
  <c r="O173" i="6" s="1"/>
  <c r="O174" i="6" s="1"/>
  <c r="O175" i="6" s="1"/>
  <c r="O176" i="6" s="1"/>
  <c r="O177" i="6" s="1"/>
  <c r="O178" i="6" s="1"/>
  <c r="O179" i="6" s="1"/>
  <c r="O180" i="6" s="1"/>
  <c r="O181" i="6" s="1"/>
  <c r="O182" i="6" s="1"/>
  <c r="O183" i="6" s="1"/>
  <c r="O184" i="6" s="1"/>
  <c r="O185" i="6" s="1"/>
  <c r="O186" i="6" s="1"/>
  <c r="O187" i="6" s="1"/>
  <c r="O188" i="6" s="1"/>
  <c r="O189" i="6" s="1"/>
  <c r="O190" i="6" s="1"/>
  <c r="O191" i="6" s="1"/>
  <c r="O192" i="6" s="1"/>
  <c r="O193" i="6" s="1"/>
  <c r="O194" i="6" s="1"/>
  <c r="O195" i="6" s="1"/>
  <c r="O196" i="6" s="1"/>
  <c r="O197" i="6" s="1"/>
  <c r="O198" i="6" s="1"/>
  <c r="O199" i="6" s="1"/>
  <c r="O200" i="6" s="1"/>
  <c r="O201" i="6" s="1"/>
  <c r="O202" i="6" s="1"/>
  <c r="O203" i="6" s="1"/>
  <c r="O204" i="6" s="1"/>
  <c r="O205" i="6" s="1"/>
  <c r="O206" i="6" s="1"/>
  <c r="O207" i="6" s="1"/>
  <c r="O208" i="6" s="1"/>
  <c r="O209" i="6" s="1"/>
  <c r="O210" i="6" s="1"/>
  <c r="O211" i="6" s="1"/>
  <c r="O212" i="6" s="1"/>
  <c r="O213" i="6" s="1"/>
  <c r="O214" i="6" s="1"/>
  <c r="O215" i="6" s="1"/>
  <c r="O216" i="6" s="1"/>
  <c r="O217" i="6" s="1"/>
  <c r="O218" i="6" s="1"/>
  <c r="O219" i="6" s="1"/>
  <c r="O220" i="6" s="1"/>
  <c r="O221" i="6" s="1"/>
  <c r="O222" i="6" s="1"/>
  <c r="O223" i="6" s="1"/>
  <c r="O224" i="6" s="1"/>
  <c r="O225" i="6" s="1"/>
  <c r="O226" i="6" s="1"/>
  <c r="O227" i="6" s="1"/>
  <c r="O228" i="6" s="1"/>
  <c r="O229" i="6" s="1"/>
  <c r="O230" i="6" s="1"/>
  <c r="O231" i="6" s="1"/>
  <c r="O232" i="6" s="1"/>
  <c r="O233" i="6" s="1"/>
  <c r="O234" i="6" s="1"/>
  <c r="O235" i="6" s="1"/>
  <c r="O236" i="6" s="1"/>
  <c r="O237" i="6" s="1"/>
  <c r="O238" i="6" s="1"/>
  <c r="O239" i="6" s="1"/>
  <c r="O240" i="6" s="1"/>
  <c r="O241" i="6" s="1"/>
  <c r="O242" i="6" s="1"/>
  <c r="O243" i="6" s="1"/>
  <c r="O244" i="6" s="1"/>
  <c r="O245" i="6" s="1"/>
  <c r="O246" i="6" s="1"/>
  <c r="O247" i="6" s="1"/>
  <c r="O248" i="6" s="1"/>
  <c r="O249" i="6" s="1"/>
  <c r="AP3" i="6"/>
  <c r="AP4" i="6" s="1"/>
  <c r="AP5" i="6" s="1"/>
  <c r="AP6" i="6" s="1"/>
  <c r="AP7" i="6" s="1"/>
  <c r="AP8" i="6" s="1"/>
  <c r="AP9" i="6" s="1"/>
  <c r="AP10" i="6" s="1"/>
  <c r="AP11" i="6" s="1"/>
  <c r="AP12" i="6" s="1"/>
  <c r="AP13" i="6" s="1"/>
  <c r="AP14" i="6" s="1"/>
  <c r="AP15" i="6" s="1"/>
  <c r="AP16" i="6" s="1"/>
  <c r="AP17" i="6" s="1"/>
  <c r="AP18" i="6" s="1"/>
  <c r="AP19" i="6" s="1"/>
  <c r="AP20" i="6" s="1"/>
  <c r="AP21" i="6" s="1"/>
  <c r="AP22" i="6" s="1"/>
  <c r="AP23" i="6" s="1"/>
  <c r="AP24" i="6" s="1"/>
  <c r="AP25" i="6" s="1"/>
  <c r="AP26" i="6" s="1"/>
  <c r="AP27" i="6" s="1"/>
  <c r="AP28" i="6" s="1"/>
  <c r="AP29" i="6" s="1"/>
  <c r="AP30" i="6" s="1"/>
  <c r="AP31" i="6" s="1"/>
  <c r="AP32" i="6" s="1"/>
  <c r="AP33" i="6" s="1"/>
  <c r="AP34" i="6" s="1"/>
  <c r="AP35" i="6" s="1"/>
  <c r="AP36" i="6" s="1"/>
  <c r="AP37" i="6" s="1"/>
  <c r="AP38" i="6" s="1"/>
  <c r="AP39" i="6" s="1"/>
  <c r="AP40" i="6" s="1"/>
  <c r="AP41" i="6" s="1"/>
  <c r="AP42" i="6" s="1"/>
  <c r="AP43" i="6" s="1"/>
  <c r="AP44" i="6" s="1"/>
  <c r="AP45" i="6" s="1"/>
  <c r="AP46" i="6" s="1"/>
  <c r="AP47" i="6" s="1"/>
  <c r="AP48" i="6" s="1"/>
  <c r="AP49" i="6" s="1"/>
  <c r="AP50" i="6" s="1"/>
  <c r="AP51" i="6" s="1"/>
  <c r="AP52" i="6" s="1"/>
  <c r="AP53" i="6" s="1"/>
  <c r="AP54" i="6" s="1"/>
  <c r="AP55" i="6" s="1"/>
  <c r="AP56" i="6" s="1"/>
  <c r="AP57" i="6" s="1"/>
  <c r="AP58" i="6" s="1"/>
  <c r="AP59" i="6" s="1"/>
  <c r="AP60" i="6" s="1"/>
  <c r="AP61" i="6" s="1"/>
  <c r="AP62" i="6" s="1"/>
  <c r="AP63" i="6" s="1"/>
  <c r="AP64" i="6" s="1"/>
  <c r="AP65" i="6" s="1"/>
  <c r="AP66" i="6" s="1"/>
  <c r="AP67" i="6" s="1"/>
  <c r="AP68" i="6" s="1"/>
  <c r="AP69" i="6" s="1"/>
  <c r="AP70" i="6" s="1"/>
  <c r="AP71" i="6" s="1"/>
  <c r="AP72" i="6" s="1"/>
  <c r="AP73" i="6" s="1"/>
  <c r="AP74" i="6" s="1"/>
  <c r="AP75" i="6" s="1"/>
  <c r="AP76" i="6" s="1"/>
  <c r="AP77" i="6" s="1"/>
  <c r="AP78" i="6" s="1"/>
  <c r="AP79" i="6" s="1"/>
  <c r="AP80" i="6" s="1"/>
  <c r="AP81" i="6" s="1"/>
  <c r="AP82" i="6" s="1"/>
  <c r="AP83" i="6" s="1"/>
  <c r="AP84" i="6" s="1"/>
  <c r="AP85" i="6" s="1"/>
  <c r="AP86" i="6" s="1"/>
  <c r="AP87" i="6" s="1"/>
  <c r="AP88" i="6" s="1"/>
  <c r="AP89" i="6" s="1"/>
  <c r="AP90" i="6" s="1"/>
  <c r="AP91" i="6" s="1"/>
  <c r="AP92" i="6" s="1"/>
  <c r="AP93" i="6" s="1"/>
  <c r="AP94" i="6" s="1"/>
  <c r="AP95" i="6" s="1"/>
  <c r="AP96" i="6" s="1"/>
  <c r="AP97" i="6" s="1"/>
  <c r="AP98" i="6" s="1"/>
  <c r="AP99" i="6" s="1"/>
  <c r="AP100" i="6" s="1"/>
  <c r="AP101" i="6" s="1"/>
  <c r="AP102" i="6" s="1"/>
  <c r="AP103" i="6" s="1"/>
  <c r="AP104" i="6" s="1"/>
  <c r="AP105" i="6" s="1"/>
  <c r="AP106" i="6" s="1"/>
  <c r="AP107" i="6" s="1"/>
  <c r="AP108" i="6" s="1"/>
  <c r="AP109" i="6" s="1"/>
  <c r="AP110" i="6" s="1"/>
  <c r="AP111" i="6" s="1"/>
  <c r="AP112" i="6" s="1"/>
  <c r="AP113" i="6" s="1"/>
  <c r="AP114" i="6" s="1"/>
  <c r="AP115" i="6" s="1"/>
  <c r="AP116" i="6" s="1"/>
  <c r="AP117" i="6" s="1"/>
  <c r="AP118" i="6" s="1"/>
  <c r="AP119" i="6" s="1"/>
  <c r="AP120" i="6" s="1"/>
  <c r="AP121" i="6" s="1"/>
  <c r="AP122" i="6" s="1"/>
  <c r="AP123" i="6" s="1"/>
  <c r="AP124" i="6" s="1"/>
  <c r="AP125" i="6" s="1"/>
  <c r="AP126" i="6" s="1"/>
  <c r="AP127" i="6" s="1"/>
  <c r="AP128" i="6" s="1"/>
  <c r="AP129" i="6" s="1"/>
  <c r="AP130" i="6" s="1"/>
  <c r="AP131" i="6" s="1"/>
  <c r="AP132" i="6" s="1"/>
  <c r="AP133" i="6" s="1"/>
  <c r="AP134" i="6" s="1"/>
  <c r="AP135" i="6" s="1"/>
  <c r="AP136" i="6" s="1"/>
  <c r="AP137" i="6" s="1"/>
  <c r="AP138" i="6" s="1"/>
  <c r="AP139" i="6" s="1"/>
  <c r="AP140" i="6" s="1"/>
  <c r="AP141" i="6" s="1"/>
  <c r="AP142" i="6" s="1"/>
  <c r="AP143" i="6" s="1"/>
  <c r="AP144" i="6" s="1"/>
  <c r="AP145" i="6" s="1"/>
  <c r="AP146" i="6" s="1"/>
  <c r="AP147" i="6" s="1"/>
  <c r="AP148" i="6" s="1"/>
  <c r="AP149" i="6" s="1"/>
  <c r="AP150" i="6" s="1"/>
  <c r="AP151" i="6" s="1"/>
  <c r="AP152" i="6" s="1"/>
  <c r="AP153" i="6" s="1"/>
  <c r="AP154" i="6" s="1"/>
  <c r="AP155" i="6" s="1"/>
  <c r="AP156" i="6" s="1"/>
  <c r="AP157" i="6" s="1"/>
  <c r="AP158" i="6" s="1"/>
  <c r="AP159" i="6" s="1"/>
  <c r="AP160" i="6" s="1"/>
  <c r="AP161" i="6" s="1"/>
  <c r="AP162" i="6" s="1"/>
  <c r="AP163" i="6" s="1"/>
  <c r="AP164" i="6" s="1"/>
  <c r="AP165" i="6" s="1"/>
  <c r="AP166" i="6" s="1"/>
  <c r="AP167" i="6" s="1"/>
  <c r="AP168" i="6" s="1"/>
  <c r="AP169" i="6" s="1"/>
  <c r="AP170" i="6" s="1"/>
  <c r="AP171" i="6" s="1"/>
  <c r="AP172" i="6" s="1"/>
  <c r="AP173" i="6" s="1"/>
  <c r="AP174" i="6" s="1"/>
  <c r="AP175" i="6" s="1"/>
  <c r="AP176" i="6" s="1"/>
  <c r="AP177" i="6" s="1"/>
  <c r="AP178" i="6" s="1"/>
  <c r="AP179" i="6" s="1"/>
  <c r="AP180" i="6" s="1"/>
  <c r="AP181" i="6" s="1"/>
  <c r="AP182" i="6" s="1"/>
  <c r="AP183" i="6" s="1"/>
  <c r="AP184" i="6" s="1"/>
  <c r="AP185" i="6" s="1"/>
  <c r="AP186" i="6" s="1"/>
  <c r="AP187" i="6" s="1"/>
  <c r="AP188" i="6" s="1"/>
  <c r="AP189" i="6" s="1"/>
  <c r="AP190" i="6" s="1"/>
  <c r="AP191" i="6" s="1"/>
  <c r="AP192" i="6" s="1"/>
  <c r="AP193" i="6" s="1"/>
  <c r="AP194" i="6" s="1"/>
  <c r="AP195" i="6" s="1"/>
  <c r="AP196" i="6" s="1"/>
  <c r="AP197" i="6" s="1"/>
  <c r="AP198" i="6" s="1"/>
  <c r="AP199" i="6" s="1"/>
  <c r="AP200" i="6" s="1"/>
  <c r="AP201" i="6" s="1"/>
  <c r="AP202" i="6" s="1"/>
  <c r="AP203" i="6" s="1"/>
  <c r="AP204" i="6" s="1"/>
  <c r="AP205" i="6" s="1"/>
  <c r="AP206" i="6" s="1"/>
  <c r="AP207" i="6" s="1"/>
  <c r="AP208" i="6" s="1"/>
  <c r="AP209" i="6" s="1"/>
  <c r="AP210" i="6" s="1"/>
  <c r="AP211" i="6" s="1"/>
  <c r="AP212" i="6" s="1"/>
  <c r="AP213" i="6" s="1"/>
  <c r="AP214" i="6" s="1"/>
  <c r="AP215" i="6" s="1"/>
  <c r="AP216" i="6" s="1"/>
  <c r="AP217" i="6" s="1"/>
  <c r="AP218" i="6" s="1"/>
  <c r="AP219" i="6" s="1"/>
  <c r="AP220" i="6" s="1"/>
  <c r="AP221" i="6" s="1"/>
  <c r="AP222" i="6" s="1"/>
  <c r="AP223" i="6" s="1"/>
  <c r="AP224" i="6" s="1"/>
  <c r="AP225" i="6" s="1"/>
  <c r="AP226" i="6" s="1"/>
  <c r="AP227" i="6" s="1"/>
  <c r="AP228" i="6" s="1"/>
  <c r="AP229" i="6" s="1"/>
  <c r="AP230" i="6" s="1"/>
  <c r="AP231" i="6" s="1"/>
  <c r="AP232" i="6" s="1"/>
  <c r="AP233" i="6" s="1"/>
  <c r="AP234" i="6" s="1"/>
  <c r="AP235" i="6" s="1"/>
  <c r="AP236" i="6" s="1"/>
  <c r="AP237" i="6" s="1"/>
  <c r="AP238" i="6" s="1"/>
  <c r="AP239" i="6" s="1"/>
  <c r="AP240" i="6" s="1"/>
  <c r="AP241" i="6" s="1"/>
  <c r="AP242" i="6" s="1"/>
  <c r="AP243" i="6" s="1"/>
  <c r="AP244" i="6" s="1"/>
  <c r="AP245" i="6" s="1"/>
  <c r="AP246" i="6" s="1"/>
  <c r="AP247" i="6" s="1"/>
  <c r="AP248" i="6" s="1"/>
  <c r="AP249" i="6" s="1"/>
  <c r="AJ3" i="6"/>
  <c r="AJ4" i="6" s="1"/>
  <c r="AJ5" i="6" s="1"/>
  <c r="AJ6" i="6" s="1"/>
  <c r="AJ7" i="6" s="1"/>
  <c r="AJ8" i="6" s="1"/>
  <c r="AJ9" i="6" s="1"/>
  <c r="AJ10" i="6" s="1"/>
  <c r="AJ11" i="6" s="1"/>
  <c r="AJ12" i="6" s="1"/>
  <c r="AJ13" i="6" s="1"/>
  <c r="AJ14" i="6" s="1"/>
  <c r="AJ15" i="6" s="1"/>
  <c r="AJ16" i="6" s="1"/>
  <c r="AJ17" i="6" s="1"/>
  <c r="AJ18" i="6" s="1"/>
  <c r="AJ19" i="6" s="1"/>
  <c r="AJ20" i="6" s="1"/>
  <c r="AJ21" i="6" s="1"/>
  <c r="AJ22" i="6" s="1"/>
  <c r="AJ23" i="6" s="1"/>
  <c r="AJ24" i="6" s="1"/>
  <c r="AJ25" i="6" s="1"/>
  <c r="AJ26" i="6" s="1"/>
  <c r="AJ27" i="6" s="1"/>
  <c r="AJ28" i="6" s="1"/>
  <c r="AJ29" i="6" s="1"/>
  <c r="AJ30" i="6" s="1"/>
  <c r="AJ31" i="6" s="1"/>
  <c r="AJ32" i="6" s="1"/>
  <c r="AJ33" i="6" s="1"/>
  <c r="AJ34" i="6" s="1"/>
  <c r="AJ35" i="6" s="1"/>
  <c r="AJ36" i="6" s="1"/>
  <c r="AJ37" i="6" s="1"/>
  <c r="AJ38" i="6" s="1"/>
  <c r="AJ39" i="6" s="1"/>
  <c r="AJ40" i="6" s="1"/>
  <c r="AJ41" i="6" s="1"/>
  <c r="AJ42" i="6" s="1"/>
  <c r="AJ43" i="6" s="1"/>
  <c r="AJ44" i="6" s="1"/>
  <c r="AJ45" i="6" s="1"/>
  <c r="AJ46" i="6" s="1"/>
  <c r="AJ47" i="6" s="1"/>
  <c r="AJ48" i="6" s="1"/>
  <c r="AJ49" i="6" s="1"/>
  <c r="AJ50" i="6" s="1"/>
  <c r="AJ51" i="6" s="1"/>
  <c r="AJ52" i="6" s="1"/>
  <c r="AJ53" i="6" s="1"/>
  <c r="AJ54" i="6" s="1"/>
  <c r="AJ55" i="6" s="1"/>
  <c r="AJ56" i="6" s="1"/>
  <c r="AJ57" i="6" s="1"/>
  <c r="AJ58" i="6" s="1"/>
  <c r="AJ59" i="6" s="1"/>
  <c r="AJ60" i="6" s="1"/>
  <c r="AJ61" i="6" s="1"/>
  <c r="AJ62" i="6" s="1"/>
  <c r="AJ63" i="6" s="1"/>
  <c r="AJ64" i="6" s="1"/>
  <c r="AJ65" i="6" s="1"/>
  <c r="AJ66" i="6" s="1"/>
  <c r="AJ67" i="6" s="1"/>
  <c r="AJ68" i="6" s="1"/>
  <c r="AJ69" i="6" s="1"/>
  <c r="AJ70" i="6" s="1"/>
  <c r="AJ71" i="6" s="1"/>
  <c r="AJ72" i="6" s="1"/>
  <c r="AJ73" i="6" s="1"/>
  <c r="AJ74" i="6" s="1"/>
  <c r="AJ75" i="6" s="1"/>
  <c r="AJ76" i="6" s="1"/>
  <c r="AJ77" i="6" s="1"/>
  <c r="AJ78" i="6" s="1"/>
  <c r="AJ79" i="6" s="1"/>
  <c r="AJ80" i="6" s="1"/>
  <c r="AJ81" i="6" s="1"/>
  <c r="AJ82" i="6" s="1"/>
  <c r="AJ83" i="6" s="1"/>
  <c r="AJ84" i="6" s="1"/>
  <c r="AJ85" i="6" s="1"/>
  <c r="AJ86" i="6" s="1"/>
  <c r="AJ87" i="6" s="1"/>
  <c r="AJ88" i="6" s="1"/>
  <c r="AJ89" i="6" s="1"/>
  <c r="AJ90" i="6" s="1"/>
  <c r="AJ91" i="6" s="1"/>
  <c r="AJ92" i="6" s="1"/>
  <c r="AJ93" i="6" s="1"/>
  <c r="AJ94" i="6" s="1"/>
  <c r="AJ95" i="6" s="1"/>
  <c r="AJ96" i="6" s="1"/>
  <c r="AJ97" i="6" s="1"/>
  <c r="AJ98" i="6" s="1"/>
  <c r="AJ99" i="6" s="1"/>
  <c r="AJ100" i="6" s="1"/>
  <c r="AJ101" i="6" s="1"/>
  <c r="AJ102" i="6" s="1"/>
  <c r="AJ103" i="6" s="1"/>
  <c r="AJ104" i="6" s="1"/>
  <c r="AJ105" i="6" s="1"/>
  <c r="AJ106" i="6" s="1"/>
  <c r="AJ107" i="6" s="1"/>
  <c r="AJ108" i="6" s="1"/>
  <c r="AJ109" i="6" s="1"/>
  <c r="AJ110" i="6" s="1"/>
  <c r="AJ111" i="6" s="1"/>
  <c r="AJ112" i="6" s="1"/>
  <c r="AJ113" i="6" s="1"/>
  <c r="AJ114" i="6" s="1"/>
  <c r="AJ115" i="6" s="1"/>
  <c r="AJ116" i="6" s="1"/>
  <c r="AJ117" i="6" s="1"/>
  <c r="AJ118" i="6" s="1"/>
  <c r="AJ119" i="6" s="1"/>
  <c r="AJ120" i="6" s="1"/>
  <c r="AJ121" i="6" s="1"/>
  <c r="AJ122" i="6" s="1"/>
  <c r="AJ123" i="6" s="1"/>
  <c r="AJ124" i="6" s="1"/>
  <c r="AJ125" i="6" s="1"/>
  <c r="AJ126" i="6" s="1"/>
  <c r="AJ127" i="6" s="1"/>
  <c r="AJ128" i="6" s="1"/>
  <c r="AJ129" i="6" s="1"/>
  <c r="AJ130" i="6" s="1"/>
  <c r="AJ131" i="6" s="1"/>
  <c r="AJ132" i="6" s="1"/>
  <c r="AJ133" i="6" s="1"/>
  <c r="AJ134" i="6" s="1"/>
  <c r="AJ135" i="6" s="1"/>
  <c r="AJ136" i="6" s="1"/>
  <c r="AJ137" i="6" s="1"/>
  <c r="AJ138" i="6" s="1"/>
  <c r="AJ139" i="6" s="1"/>
  <c r="AJ140" i="6" s="1"/>
  <c r="AJ141" i="6" s="1"/>
  <c r="AJ142" i="6" s="1"/>
  <c r="AJ143" i="6" s="1"/>
  <c r="AJ144" i="6" s="1"/>
  <c r="AJ145" i="6" s="1"/>
  <c r="AJ146" i="6" s="1"/>
  <c r="AJ147" i="6" s="1"/>
  <c r="AJ148" i="6" s="1"/>
  <c r="AJ149" i="6" s="1"/>
  <c r="AJ150" i="6" s="1"/>
  <c r="AJ151" i="6" s="1"/>
  <c r="AJ152" i="6" s="1"/>
  <c r="AJ153" i="6" s="1"/>
  <c r="AJ154" i="6" s="1"/>
  <c r="AJ155" i="6" s="1"/>
  <c r="AJ156" i="6" s="1"/>
  <c r="AJ157" i="6" s="1"/>
  <c r="AJ158" i="6" s="1"/>
  <c r="AJ159" i="6" s="1"/>
  <c r="AJ160" i="6" s="1"/>
  <c r="AJ161" i="6" s="1"/>
  <c r="AJ162" i="6" s="1"/>
  <c r="AJ163" i="6" s="1"/>
  <c r="AJ164" i="6" s="1"/>
  <c r="AJ165" i="6" s="1"/>
  <c r="AJ166" i="6" s="1"/>
  <c r="AJ167" i="6" s="1"/>
  <c r="AJ168" i="6" s="1"/>
  <c r="AJ169" i="6" s="1"/>
  <c r="AJ170" i="6" s="1"/>
  <c r="AJ171" i="6" s="1"/>
  <c r="AJ172" i="6" s="1"/>
  <c r="AJ173" i="6" s="1"/>
  <c r="AJ174" i="6" s="1"/>
  <c r="AJ175" i="6" s="1"/>
  <c r="AJ176" i="6" s="1"/>
  <c r="AJ177" i="6" s="1"/>
  <c r="AJ178" i="6" s="1"/>
  <c r="AJ179" i="6" s="1"/>
  <c r="AJ180" i="6" s="1"/>
  <c r="AJ181" i="6" s="1"/>
  <c r="AJ182" i="6" s="1"/>
  <c r="AJ183" i="6" s="1"/>
  <c r="AJ184" i="6" s="1"/>
  <c r="AJ185" i="6" s="1"/>
  <c r="AJ186" i="6" s="1"/>
  <c r="AJ187" i="6" s="1"/>
  <c r="AJ188" i="6" s="1"/>
  <c r="AJ189" i="6" s="1"/>
  <c r="AJ190" i="6" s="1"/>
  <c r="AJ191" i="6" s="1"/>
  <c r="AJ192" i="6" s="1"/>
  <c r="AJ193" i="6" s="1"/>
  <c r="AJ194" i="6" s="1"/>
  <c r="AJ195" i="6" s="1"/>
  <c r="AJ196" i="6" s="1"/>
  <c r="AJ197" i="6" s="1"/>
  <c r="AJ198" i="6" s="1"/>
  <c r="AJ199" i="6" s="1"/>
  <c r="AJ200" i="6" s="1"/>
  <c r="AJ201" i="6" s="1"/>
  <c r="AJ202" i="6" s="1"/>
  <c r="AJ203" i="6" s="1"/>
  <c r="AJ204" i="6" s="1"/>
  <c r="AJ205" i="6" s="1"/>
  <c r="AJ206" i="6" s="1"/>
  <c r="AJ207" i="6" s="1"/>
  <c r="AJ208" i="6" s="1"/>
  <c r="AJ209" i="6" s="1"/>
  <c r="AJ210" i="6" s="1"/>
  <c r="AJ211" i="6" s="1"/>
  <c r="AJ212" i="6" s="1"/>
  <c r="AJ213" i="6" s="1"/>
  <c r="AJ214" i="6" s="1"/>
  <c r="AJ215" i="6" s="1"/>
  <c r="AJ216" i="6" s="1"/>
  <c r="AJ217" i="6" s="1"/>
  <c r="AJ218" i="6" s="1"/>
  <c r="AJ219" i="6" s="1"/>
  <c r="AJ220" i="6" s="1"/>
  <c r="AJ221" i="6" s="1"/>
  <c r="AJ222" i="6" s="1"/>
  <c r="AJ223" i="6" s="1"/>
  <c r="AJ224" i="6" s="1"/>
  <c r="AJ225" i="6" s="1"/>
  <c r="AJ226" i="6" s="1"/>
  <c r="AJ227" i="6" s="1"/>
  <c r="AJ228" i="6" s="1"/>
  <c r="AJ229" i="6" s="1"/>
  <c r="AJ230" i="6" s="1"/>
  <c r="AJ231" i="6" s="1"/>
  <c r="AJ232" i="6" s="1"/>
  <c r="AJ233" i="6" s="1"/>
  <c r="AJ234" i="6" s="1"/>
  <c r="AJ235" i="6" s="1"/>
  <c r="AJ236" i="6" s="1"/>
  <c r="AJ237" i="6" s="1"/>
  <c r="AJ238" i="6" s="1"/>
  <c r="AJ239" i="6" s="1"/>
  <c r="AJ240" i="6" s="1"/>
  <c r="AJ241" i="6" s="1"/>
  <c r="AJ242" i="6" s="1"/>
  <c r="AJ243" i="6" s="1"/>
  <c r="AJ244" i="6" s="1"/>
  <c r="AJ245" i="6" s="1"/>
  <c r="AJ246" i="6" s="1"/>
  <c r="AJ247" i="6" s="1"/>
  <c r="AJ248" i="6" s="1"/>
  <c r="AJ249" i="6" s="1"/>
  <c r="F14" i="5"/>
  <c r="F6" i="5"/>
  <c r="U3" i="6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U84" i="6" s="1"/>
  <c r="U85" i="6" s="1"/>
  <c r="U86" i="6" s="1"/>
  <c r="U87" i="6" s="1"/>
  <c r="U88" i="6" s="1"/>
  <c r="U89" i="6" s="1"/>
  <c r="U90" i="6" s="1"/>
  <c r="U91" i="6" s="1"/>
  <c r="U92" i="6" s="1"/>
  <c r="U93" i="6" s="1"/>
  <c r="U94" i="6" s="1"/>
  <c r="U95" i="6" s="1"/>
  <c r="U96" i="6" s="1"/>
  <c r="U97" i="6" s="1"/>
  <c r="U98" i="6" s="1"/>
  <c r="U99" i="6" s="1"/>
  <c r="U100" i="6" s="1"/>
  <c r="U101" i="6" s="1"/>
  <c r="U102" i="6" s="1"/>
  <c r="U103" i="6" s="1"/>
  <c r="U104" i="6" s="1"/>
  <c r="U105" i="6" s="1"/>
  <c r="U106" i="6" s="1"/>
  <c r="U107" i="6" s="1"/>
  <c r="U108" i="6" s="1"/>
  <c r="U109" i="6" s="1"/>
  <c r="U110" i="6" s="1"/>
  <c r="U111" i="6" s="1"/>
  <c r="U112" i="6" s="1"/>
  <c r="U113" i="6" s="1"/>
  <c r="U114" i="6" s="1"/>
  <c r="U115" i="6" s="1"/>
  <c r="U116" i="6" s="1"/>
  <c r="U117" i="6" s="1"/>
  <c r="U118" i="6" s="1"/>
  <c r="U119" i="6" s="1"/>
  <c r="U120" i="6" s="1"/>
  <c r="U121" i="6" s="1"/>
  <c r="U122" i="6" s="1"/>
  <c r="U123" i="6" s="1"/>
  <c r="U124" i="6" s="1"/>
  <c r="U125" i="6" s="1"/>
  <c r="U126" i="6" s="1"/>
  <c r="U127" i="6" s="1"/>
  <c r="U128" i="6" s="1"/>
  <c r="U129" i="6" s="1"/>
  <c r="U130" i="6" s="1"/>
  <c r="U131" i="6" s="1"/>
  <c r="U132" i="6" s="1"/>
  <c r="U133" i="6" s="1"/>
  <c r="U134" i="6" s="1"/>
  <c r="U135" i="6" s="1"/>
  <c r="U136" i="6" s="1"/>
  <c r="U137" i="6" s="1"/>
  <c r="U138" i="6" s="1"/>
  <c r="U139" i="6" s="1"/>
  <c r="U140" i="6" s="1"/>
  <c r="U141" i="6" s="1"/>
  <c r="U142" i="6" s="1"/>
  <c r="U143" i="6" s="1"/>
  <c r="U144" i="6" s="1"/>
  <c r="U145" i="6" s="1"/>
  <c r="U146" i="6" s="1"/>
  <c r="U147" i="6" s="1"/>
  <c r="U148" i="6" s="1"/>
  <c r="U149" i="6" s="1"/>
  <c r="U150" i="6" s="1"/>
  <c r="U151" i="6" s="1"/>
  <c r="U152" i="6" s="1"/>
  <c r="U153" i="6" s="1"/>
  <c r="U154" i="6" s="1"/>
  <c r="U155" i="6" s="1"/>
  <c r="U156" i="6" s="1"/>
  <c r="U157" i="6" s="1"/>
  <c r="U158" i="6" s="1"/>
  <c r="U159" i="6" s="1"/>
  <c r="U160" i="6" s="1"/>
  <c r="U161" i="6" s="1"/>
  <c r="U162" i="6" s="1"/>
  <c r="U163" i="6" s="1"/>
  <c r="U164" i="6" s="1"/>
  <c r="U165" i="6" s="1"/>
  <c r="U166" i="6" s="1"/>
  <c r="U167" i="6" s="1"/>
  <c r="U168" i="6" s="1"/>
  <c r="U169" i="6" s="1"/>
  <c r="U170" i="6" s="1"/>
  <c r="U171" i="6" s="1"/>
  <c r="U172" i="6" s="1"/>
  <c r="U173" i="6" s="1"/>
  <c r="U174" i="6" s="1"/>
  <c r="U175" i="6" s="1"/>
  <c r="U176" i="6" s="1"/>
  <c r="U177" i="6" s="1"/>
  <c r="U178" i="6" s="1"/>
  <c r="U179" i="6" s="1"/>
  <c r="U180" i="6" s="1"/>
  <c r="U181" i="6" s="1"/>
  <c r="U182" i="6" s="1"/>
  <c r="U183" i="6" s="1"/>
  <c r="U184" i="6" s="1"/>
  <c r="U185" i="6" s="1"/>
  <c r="U186" i="6" s="1"/>
  <c r="U187" i="6" s="1"/>
  <c r="U188" i="6" s="1"/>
  <c r="U189" i="6" s="1"/>
  <c r="U190" i="6" s="1"/>
  <c r="U191" i="6" s="1"/>
  <c r="U192" i="6" s="1"/>
  <c r="U193" i="6" s="1"/>
  <c r="U194" i="6" s="1"/>
  <c r="U195" i="6" s="1"/>
  <c r="U196" i="6" s="1"/>
  <c r="U197" i="6" s="1"/>
  <c r="U198" i="6" s="1"/>
  <c r="U199" i="6" s="1"/>
  <c r="U200" i="6" s="1"/>
  <c r="U201" i="6" s="1"/>
  <c r="U202" i="6" s="1"/>
  <c r="U203" i="6" s="1"/>
  <c r="U204" i="6" s="1"/>
  <c r="U205" i="6" s="1"/>
  <c r="U206" i="6" s="1"/>
  <c r="U207" i="6" s="1"/>
  <c r="U208" i="6" s="1"/>
  <c r="U209" i="6" s="1"/>
  <c r="U210" i="6" s="1"/>
  <c r="U211" i="6" s="1"/>
  <c r="U212" i="6" s="1"/>
  <c r="U213" i="6" s="1"/>
  <c r="U214" i="6" s="1"/>
  <c r="U215" i="6" s="1"/>
  <c r="U216" i="6" s="1"/>
  <c r="U217" i="6" s="1"/>
  <c r="U218" i="6" s="1"/>
  <c r="U219" i="6" s="1"/>
  <c r="U220" i="6" s="1"/>
  <c r="U221" i="6" s="1"/>
  <c r="U222" i="6" s="1"/>
  <c r="U223" i="6" s="1"/>
  <c r="U224" i="6" s="1"/>
  <c r="U225" i="6" s="1"/>
  <c r="U226" i="6" s="1"/>
  <c r="U227" i="6" s="1"/>
  <c r="U228" i="6" s="1"/>
  <c r="U229" i="6" s="1"/>
  <c r="U230" i="6" s="1"/>
  <c r="U231" i="6" s="1"/>
  <c r="U232" i="6" s="1"/>
  <c r="U233" i="6" s="1"/>
  <c r="U234" i="6" s="1"/>
  <c r="U235" i="6" s="1"/>
  <c r="U236" i="6" s="1"/>
  <c r="U237" i="6" s="1"/>
  <c r="U238" i="6" s="1"/>
  <c r="U239" i="6" s="1"/>
  <c r="U240" i="6" s="1"/>
  <c r="U241" i="6" s="1"/>
  <c r="U242" i="6" s="1"/>
  <c r="U243" i="6" s="1"/>
  <c r="U244" i="6" s="1"/>
  <c r="U245" i="6" s="1"/>
  <c r="U246" i="6" s="1"/>
  <c r="U247" i="6" s="1"/>
  <c r="U248" i="6" s="1"/>
  <c r="U249" i="6" s="1"/>
  <c r="AS3" i="6"/>
  <c r="AS4" i="6" s="1"/>
  <c r="AS5" i="6" s="1"/>
  <c r="AS6" i="6" s="1"/>
  <c r="AS7" i="6" s="1"/>
  <c r="AS8" i="6" s="1"/>
  <c r="AS9" i="6" s="1"/>
  <c r="AS10" i="6" s="1"/>
  <c r="AS11" i="6" s="1"/>
  <c r="AS12" i="6" s="1"/>
  <c r="AS13" i="6" s="1"/>
  <c r="AS14" i="6" s="1"/>
  <c r="AS15" i="6" s="1"/>
  <c r="AS16" i="6" s="1"/>
  <c r="AS17" i="6" s="1"/>
  <c r="AS18" i="6" s="1"/>
  <c r="AS19" i="6" s="1"/>
  <c r="AS20" i="6" s="1"/>
  <c r="AS21" i="6" s="1"/>
  <c r="AS22" i="6" s="1"/>
  <c r="AS23" i="6" s="1"/>
  <c r="AS24" i="6" s="1"/>
  <c r="AS25" i="6" s="1"/>
  <c r="AS26" i="6" s="1"/>
  <c r="AS27" i="6" s="1"/>
  <c r="AS28" i="6" s="1"/>
  <c r="AS29" i="6" s="1"/>
  <c r="AS30" i="6" s="1"/>
  <c r="AS31" i="6" s="1"/>
  <c r="AS32" i="6" s="1"/>
  <c r="AS33" i="6" s="1"/>
  <c r="AS34" i="6" s="1"/>
  <c r="AS35" i="6" s="1"/>
  <c r="AS36" i="6" s="1"/>
  <c r="AS37" i="6" s="1"/>
  <c r="AS38" i="6" s="1"/>
  <c r="AS39" i="6" s="1"/>
  <c r="AS40" i="6" s="1"/>
  <c r="AS41" i="6" s="1"/>
  <c r="AS42" i="6" s="1"/>
  <c r="AS43" i="6" s="1"/>
  <c r="AS44" i="6" s="1"/>
  <c r="AS45" i="6" s="1"/>
  <c r="AS46" i="6" s="1"/>
  <c r="AS47" i="6" s="1"/>
  <c r="AS48" i="6" s="1"/>
  <c r="AS49" i="6" s="1"/>
  <c r="AS50" i="6" s="1"/>
  <c r="AS51" i="6" s="1"/>
  <c r="AS52" i="6" s="1"/>
  <c r="AS53" i="6" s="1"/>
  <c r="AS54" i="6" s="1"/>
  <c r="AS55" i="6" s="1"/>
  <c r="AS56" i="6" s="1"/>
  <c r="AS57" i="6" s="1"/>
  <c r="AS58" i="6" s="1"/>
  <c r="AS59" i="6" s="1"/>
  <c r="AS60" i="6" s="1"/>
  <c r="AS61" i="6" s="1"/>
  <c r="AS62" i="6" s="1"/>
  <c r="AS63" i="6" s="1"/>
  <c r="AS64" i="6" s="1"/>
  <c r="AS65" i="6" s="1"/>
  <c r="AS66" i="6" s="1"/>
  <c r="AS67" i="6" s="1"/>
  <c r="AS68" i="6" s="1"/>
  <c r="AS69" i="6" s="1"/>
  <c r="AS70" i="6" s="1"/>
  <c r="AS71" i="6" s="1"/>
  <c r="AS72" i="6" s="1"/>
  <c r="AS73" i="6" s="1"/>
  <c r="AS74" i="6" s="1"/>
  <c r="AS75" i="6" s="1"/>
  <c r="AS76" i="6" s="1"/>
  <c r="AS77" i="6" s="1"/>
  <c r="AS78" i="6" s="1"/>
  <c r="AS79" i="6" s="1"/>
  <c r="AS80" i="6" s="1"/>
  <c r="AS81" i="6" s="1"/>
  <c r="AS82" i="6" s="1"/>
  <c r="AS83" i="6" s="1"/>
  <c r="AS84" i="6" s="1"/>
  <c r="AS85" i="6" s="1"/>
  <c r="AS86" i="6" s="1"/>
  <c r="AS87" i="6" s="1"/>
  <c r="AS88" i="6" s="1"/>
  <c r="AS89" i="6" s="1"/>
  <c r="AS90" i="6" s="1"/>
  <c r="AS91" i="6" s="1"/>
  <c r="AS92" i="6" s="1"/>
  <c r="AS93" i="6" s="1"/>
  <c r="AS94" i="6" s="1"/>
  <c r="AS95" i="6" s="1"/>
  <c r="AS96" i="6" s="1"/>
  <c r="AS97" i="6" s="1"/>
  <c r="AS98" i="6" s="1"/>
  <c r="AS99" i="6" s="1"/>
  <c r="AS100" i="6" s="1"/>
  <c r="AS101" i="6" s="1"/>
  <c r="AS102" i="6" s="1"/>
  <c r="AS103" i="6" s="1"/>
  <c r="AS104" i="6" s="1"/>
  <c r="AS105" i="6" s="1"/>
  <c r="AS106" i="6" s="1"/>
  <c r="AS107" i="6" s="1"/>
  <c r="AS108" i="6" s="1"/>
  <c r="AS109" i="6" s="1"/>
  <c r="AS110" i="6" s="1"/>
  <c r="AS111" i="6" s="1"/>
  <c r="AS112" i="6" s="1"/>
  <c r="AS113" i="6" s="1"/>
  <c r="AS114" i="6" s="1"/>
  <c r="AS115" i="6" s="1"/>
  <c r="AS116" i="6" s="1"/>
  <c r="AS117" i="6" s="1"/>
  <c r="AS118" i="6" s="1"/>
  <c r="AS119" i="6" s="1"/>
  <c r="AS120" i="6" s="1"/>
  <c r="AS121" i="6" s="1"/>
  <c r="AS122" i="6" s="1"/>
  <c r="AS123" i="6" s="1"/>
  <c r="AS124" i="6" s="1"/>
  <c r="AS125" i="6" s="1"/>
  <c r="AS126" i="6" s="1"/>
  <c r="AS127" i="6" s="1"/>
  <c r="AS128" i="6" s="1"/>
  <c r="AS129" i="6" s="1"/>
  <c r="AS130" i="6" s="1"/>
  <c r="AS131" i="6" s="1"/>
  <c r="AS132" i="6" s="1"/>
  <c r="AS133" i="6" s="1"/>
  <c r="AS134" i="6" s="1"/>
  <c r="AS135" i="6" s="1"/>
  <c r="AS136" i="6" s="1"/>
  <c r="AS137" i="6" s="1"/>
  <c r="AS138" i="6" s="1"/>
  <c r="AS139" i="6" s="1"/>
  <c r="AS140" i="6" s="1"/>
  <c r="AS141" i="6" s="1"/>
  <c r="AS142" i="6" s="1"/>
  <c r="AS143" i="6" s="1"/>
  <c r="AS144" i="6" s="1"/>
  <c r="AS145" i="6" s="1"/>
  <c r="AS146" i="6" s="1"/>
  <c r="AS147" i="6" s="1"/>
  <c r="AS148" i="6" s="1"/>
  <c r="AS149" i="6" s="1"/>
  <c r="AS150" i="6" s="1"/>
  <c r="AS151" i="6" s="1"/>
  <c r="AS152" i="6" s="1"/>
  <c r="AS153" i="6" s="1"/>
  <c r="AS154" i="6" s="1"/>
  <c r="AS155" i="6" s="1"/>
  <c r="AS156" i="6" s="1"/>
  <c r="AS157" i="6" s="1"/>
  <c r="AS158" i="6" s="1"/>
  <c r="AS159" i="6" s="1"/>
  <c r="AS160" i="6" s="1"/>
  <c r="AS161" i="6" s="1"/>
  <c r="AS162" i="6" s="1"/>
  <c r="AS163" i="6" s="1"/>
  <c r="AS164" i="6" s="1"/>
  <c r="AS165" i="6" s="1"/>
  <c r="AS166" i="6" s="1"/>
  <c r="AS167" i="6" s="1"/>
  <c r="AS168" i="6" s="1"/>
  <c r="AS169" i="6" s="1"/>
  <c r="AS170" i="6" s="1"/>
  <c r="AS171" i="6" s="1"/>
  <c r="AS172" i="6" s="1"/>
  <c r="AS173" i="6" s="1"/>
  <c r="AS174" i="6" s="1"/>
  <c r="AS175" i="6" s="1"/>
  <c r="AS176" i="6" s="1"/>
  <c r="AS177" i="6" s="1"/>
  <c r="AS178" i="6" s="1"/>
  <c r="AS179" i="6" s="1"/>
  <c r="AS180" i="6" s="1"/>
  <c r="AS181" i="6" s="1"/>
  <c r="AS182" i="6" s="1"/>
  <c r="AS183" i="6" s="1"/>
  <c r="AS184" i="6" s="1"/>
  <c r="AS185" i="6" s="1"/>
  <c r="AS186" i="6" s="1"/>
  <c r="AS187" i="6" s="1"/>
  <c r="AS188" i="6" s="1"/>
  <c r="AS189" i="6" s="1"/>
  <c r="AS190" i="6" s="1"/>
  <c r="AS191" i="6" s="1"/>
  <c r="AS192" i="6" s="1"/>
  <c r="AS193" i="6" s="1"/>
  <c r="AS194" i="6" s="1"/>
  <c r="AS195" i="6" s="1"/>
  <c r="AS196" i="6" s="1"/>
  <c r="AS197" i="6" s="1"/>
  <c r="AS198" i="6" s="1"/>
  <c r="AS199" i="6" s="1"/>
  <c r="AS200" i="6" s="1"/>
  <c r="AS201" i="6" s="1"/>
  <c r="AS202" i="6" s="1"/>
  <c r="AS203" i="6" s="1"/>
  <c r="AS204" i="6" s="1"/>
  <c r="AS205" i="6" s="1"/>
  <c r="AS206" i="6" s="1"/>
  <c r="AS207" i="6" s="1"/>
  <c r="AS208" i="6" s="1"/>
  <c r="AS209" i="6" s="1"/>
  <c r="AS210" i="6" s="1"/>
  <c r="AS211" i="6" s="1"/>
  <c r="AS212" i="6" s="1"/>
  <c r="AS213" i="6" s="1"/>
  <c r="AS214" i="6" s="1"/>
  <c r="AS215" i="6" s="1"/>
  <c r="AS216" i="6" s="1"/>
  <c r="AS217" i="6" s="1"/>
  <c r="AS218" i="6" s="1"/>
  <c r="AS219" i="6" s="1"/>
  <c r="AS220" i="6" s="1"/>
  <c r="AS221" i="6" s="1"/>
  <c r="AS222" i="6" s="1"/>
  <c r="AS223" i="6" s="1"/>
  <c r="AS224" i="6" s="1"/>
  <c r="AS225" i="6" s="1"/>
  <c r="AS226" i="6" s="1"/>
  <c r="AS227" i="6" s="1"/>
  <c r="AS228" i="6" s="1"/>
  <c r="AS229" i="6" s="1"/>
  <c r="AS230" i="6" s="1"/>
  <c r="AS231" i="6" s="1"/>
  <c r="AS232" i="6" s="1"/>
  <c r="AS233" i="6" s="1"/>
  <c r="AS234" i="6" s="1"/>
  <c r="AS235" i="6" s="1"/>
  <c r="AS236" i="6" s="1"/>
  <c r="AS237" i="6" s="1"/>
  <c r="AS238" i="6" s="1"/>
  <c r="AS239" i="6" s="1"/>
  <c r="AS240" i="6" s="1"/>
  <c r="AS241" i="6" s="1"/>
  <c r="AS242" i="6" s="1"/>
  <c r="AS243" i="6" s="1"/>
  <c r="AS244" i="6" s="1"/>
  <c r="AS245" i="6" s="1"/>
  <c r="AS246" i="6" s="1"/>
  <c r="AS247" i="6" s="1"/>
  <c r="AS248" i="6" s="1"/>
  <c r="AS249" i="6" s="1"/>
  <c r="F13" i="5"/>
  <c r="F5" i="5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X113" i="6" s="1"/>
  <c r="X114" i="6" s="1"/>
  <c r="X115" i="6" s="1"/>
  <c r="X116" i="6" s="1"/>
  <c r="X117" i="6" s="1"/>
  <c r="X118" i="6" s="1"/>
  <c r="X119" i="6" s="1"/>
  <c r="X120" i="6" s="1"/>
  <c r="X121" i="6" s="1"/>
  <c r="X122" i="6" s="1"/>
  <c r="X123" i="6" s="1"/>
  <c r="X124" i="6" s="1"/>
  <c r="X125" i="6" s="1"/>
  <c r="X126" i="6" s="1"/>
  <c r="X127" i="6" s="1"/>
  <c r="X128" i="6" s="1"/>
  <c r="X129" i="6" s="1"/>
  <c r="X130" i="6" s="1"/>
  <c r="X131" i="6" s="1"/>
  <c r="X132" i="6" s="1"/>
  <c r="X133" i="6" s="1"/>
  <c r="X134" i="6" s="1"/>
  <c r="X135" i="6" s="1"/>
  <c r="X136" i="6" s="1"/>
  <c r="X137" i="6" s="1"/>
  <c r="X138" i="6" s="1"/>
  <c r="X139" i="6" s="1"/>
  <c r="X140" i="6" s="1"/>
  <c r="X141" i="6" s="1"/>
  <c r="X142" i="6" s="1"/>
  <c r="X143" i="6" s="1"/>
  <c r="X144" i="6" s="1"/>
  <c r="X145" i="6" s="1"/>
  <c r="X146" i="6" s="1"/>
  <c r="X147" i="6" s="1"/>
  <c r="X148" i="6" s="1"/>
  <c r="X149" i="6" s="1"/>
  <c r="X150" i="6" s="1"/>
  <c r="X151" i="6" s="1"/>
  <c r="X152" i="6" s="1"/>
  <c r="X153" i="6" s="1"/>
  <c r="X154" i="6" s="1"/>
  <c r="X155" i="6" s="1"/>
  <c r="X156" i="6" s="1"/>
  <c r="X157" i="6" s="1"/>
  <c r="X158" i="6" s="1"/>
  <c r="X159" i="6" s="1"/>
  <c r="X160" i="6" s="1"/>
  <c r="X161" i="6" s="1"/>
  <c r="X162" i="6" s="1"/>
  <c r="X163" i="6" s="1"/>
  <c r="X164" i="6" s="1"/>
  <c r="X165" i="6" s="1"/>
  <c r="X166" i="6" s="1"/>
  <c r="X167" i="6" s="1"/>
  <c r="X168" i="6" s="1"/>
  <c r="X169" i="6" s="1"/>
  <c r="X170" i="6" s="1"/>
  <c r="X171" i="6" s="1"/>
  <c r="X172" i="6" s="1"/>
  <c r="X173" i="6" s="1"/>
  <c r="X174" i="6" s="1"/>
  <c r="X175" i="6" s="1"/>
  <c r="X176" i="6" s="1"/>
  <c r="X177" i="6" s="1"/>
  <c r="X178" i="6" s="1"/>
  <c r="X179" i="6" s="1"/>
  <c r="X180" i="6" s="1"/>
  <c r="X181" i="6" s="1"/>
  <c r="X182" i="6" s="1"/>
  <c r="X183" i="6" s="1"/>
  <c r="X184" i="6" s="1"/>
  <c r="X185" i="6" s="1"/>
  <c r="X186" i="6" s="1"/>
  <c r="X187" i="6" s="1"/>
  <c r="X188" i="6" s="1"/>
  <c r="X189" i="6" s="1"/>
  <c r="X190" i="6" s="1"/>
  <c r="X191" i="6" s="1"/>
  <c r="X192" i="6" s="1"/>
  <c r="X193" i="6" s="1"/>
  <c r="X194" i="6" s="1"/>
  <c r="X195" i="6" s="1"/>
  <c r="X196" i="6" s="1"/>
  <c r="X197" i="6" s="1"/>
  <c r="X198" i="6" s="1"/>
  <c r="X199" i="6" s="1"/>
  <c r="X200" i="6" s="1"/>
  <c r="X201" i="6" s="1"/>
  <c r="X202" i="6" s="1"/>
  <c r="X203" i="6" s="1"/>
  <c r="X204" i="6" s="1"/>
  <c r="X205" i="6" s="1"/>
  <c r="X206" i="6" s="1"/>
  <c r="X207" i="6" s="1"/>
  <c r="X208" i="6" s="1"/>
  <c r="X209" i="6" s="1"/>
  <c r="X210" i="6" s="1"/>
  <c r="X211" i="6" s="1"/>
  <c r="X212" i="6" s="1"/>
  <c r="X213" i="6" s="1"/>
  <c r="X214" i="6" s="1"/>
  <c r="X215" i="6" s="1"/>
  <c r="X216" i="6" s="1"/>
  <c r="X217" i="6" s="1"/>
  <c r="X218" i="6" s="1"/>
  <c r="X219" i="6" s="1"/>
  <c r="X220" i="6" s="1"/>
  <c r="X221" i="6" s="1"/>
  <c r="X222" i="6" s="1"/>
  <c r="X223" i="6" s="1"/>
  <c r="X224" i="6" s="1"/>
  <c r="X225" i="6" s="1"/>
  <c r="X226" i="6" s="1"/>
  <c r="X227" i="6" s="1"/>
  <c r="X228" i="6" s="1"/>
  <c r="X229" i="6" s="1"/>
  <c r="X230" i="6" s="1"/>
  <c r="X231" i="6" s="1"/>
  <c r="X232" i="6" s="1"/>
  <c r="X233" i="6" s="1"/>
  <c r="X234" i="6" s="1"/>
  <c r="X235" i="6" s="1"/>
  <c r="X236" i="6" s="1"/>
  <c r="X237" i="6" s="1"/>
  <c r="X238" i="6" s="1"/>
  <c r="X239" i="6" s="1"/>
  <c r="X240" i="6" s="1"/>
  <c r="X241" i="6" s="1"/>
  <c r="X242" i="6" s="1"/>
  <c r="X243" i="6" s="1"/>
  <c r="X244" i="6" s="1"/>
  <c r="X245" i="6" s="1"/>
  <c r="X246" i="6" s="1"/>
  <c r="X247" i="6" s="1"/>
  <c r="X248" i="6" s="1"/>
  <c r="X249" i="6" s="1"/>
  <c r="AV3" i="6"/>
  <c r="AV4" i="6" s="1"/>
  <c r="AV5" i="6" s="1"/>
  <c r="AV6" i="6" s="1"/>
  <c r="AV7" i="6" s="1"/>
  <c r="AV8" i="6" s="1"/>
  <c r="AV9" i="6" s="1"/>
  <c r="AV10" i="6" s="1"/>
  <c r="AV11" i="6" s="1"/>
  <c r="AV12" i="6" s="1"/>
  <c r="AV13" i="6" s="1"/>
  <c r="AV14" i="6" s="1"/>
  <c r="AV15" i="6" s="1"/>
  <c r="AV16" i="6" s="1"/>
  <c r="AV17" i="6" s="1"/>
  <c r="AV18" i="6" s="1"/>
  <c r="AV19" i="6" s="1"/>
  <c r="AV20" i="6" s="1"/>
  <c r="AV21" i="6" s="1"/>
  <c r="AV22" i="6" s="1"/>
  <c r="AV23" i="6" s="1"/>
  <c r="AV24" i="6" s="1"/>
  <c r="AV25" i="6" s="1"/>
  <c r="AV26" i="6" s="1"/>
  <c r="AV27" i="6" s="1"/>
  <c r="AV28" i="6" s="1"/>
  <c r="AV29" i="6" s="1"/>
  <c r="AV30" i="6" s="1"/>
  <c r="AV31" i="6" s="1"/>
  <c r="AV32" i="6" s="1"/>
  <c r="AV33" i="6" s="1"/>
  <c r="AV34" i="6" s="1"/>
  <c r="AV35" i="6" s="1"/>
  <c r="AV36" i="6" s="1"/>
  <c r="AV37" i="6" s="1"/>
  <c r="AV38" i="6" s="1"/>
  <c r="AV39" i="6" s="1"/>
  <c r="AV40" i="6" s="1"/>
  <c r="AV41" i="6" s="1"/>
  <c r="AV42" i="6" s="1"/>
  <c r="AV43" i="6" s="1"/>
  <c r="AV44" i="6" s="1"/>
  <c r="AV45" i="6" s="1"/>
  <c r="AV46" i="6" s="1"/>
  <c r="AV47" i="6" s="1"/>
  <c r="AV48" i="6" s="1"/>
  <c r="AV49" i="6" s="1"/>
  <c r="AV50" i="6" s="1"/>
  <c r="AV51" i="6" s="1"/>
  <c r="AV52" i="6" s="1"/>
  <c r="AV53" i="6" s="1"/>
  <c r="AV54" i="6" s="1"/>
  <c r="AV55" i="6" s="1"/>
  <c r="AV56" i="6" s="1"/>
  <c r="AV57" i="6" s="1"/>
  <c r="AV58" i="6" s="1"/>
  <c r="AV59" i="6" s="1"/>
  <c r="AV60" i="6" s="1"/>
  <c r="AV61" i="6" s="1"/>
  <c r="AV62" i="6" s="1"/>
  <c r="AV63" i="6" s="1"/>
  <c r="AV64" i="6" s="1"/>
  <c r="AV65" i="6" s="1"/>
  <c r="AV66" i="6" s="1"/>
  <c r="AV67" i="6" s="1"/>
  <c r="AV68" i="6" s="1"/>
  <c r="AV69" i="6" s="1"/>
  <c r="AV70" i="6" s="1"/>
  <c r="AV71" i="6" s="1"/>
  <c r="AV72" i="6" s="1"/>
  <c r="AV73" i="6" s="1"/>
  <c r="AV74" i="6" s="1"/>
  <c r="AV75" i="6" s="1"/>
  <c r="AV76" i="6" s="1"/>
  <c r="AV77" i="6" s="1"/>
  <c r="AV78" i="6" s="1"/>
  <c r="AV79" i="6" s="1"/>
  <c r="AV80" i="6" s="1"/>
  <c r="AV81" i="6" s="1"/>
  <c r="AV82" i="6" s="1"/>
  <c r="AV83" i="6" s="1"/>
  <c r="AV84" i="6" s="1"/>
  <c r="AV85" i="6" s="1"/>
  <c r="AV86" i="6" s="1"/>
  <c r="AV87" i="6" s="1"/>
  <c r="AV88" i="6" s="1"/>
  <c r="AV89" i="6" s="1"/>
  <c r="AV90" i="6" s="1"/>
  <c r="AV91" i="6" s="1"/>
  <c r="AV92" i="6" s="1"/>
  <c r="AV93" i="6" s="1"/>
  <c r="AV94" i="6" s="1"/>
  <c r="AV95" i="6" s="1"/>
  <c r="AV96" i="6" s="1"/>
  <c r="AV97" i="6" s="1"/>
  <c r="AV98" i="6" s="1"/>
  <c r="AV99" i="6" s="1"/>
  <c r="AV100" i="6" s="1"/>
  <c r="AV101" i="6" s="1"/>
  <c r="AV102" i="6" s="1"/>
  <c r="AV103" i="6" s="1"/>
  <c r="AV104" i="6" s="1"/>
  <c r="AV105" i="6" s="1"/>
  <c r="AV106" i="6" s="1"/>
  <c r="AV107" i="6" s="1"/>
  <c r="AV108" i="6" s="1"/>
  <c r="AV109" i="6" s="1"/>
  <c r="AV110" i="6" s="1"/>
  <c r="AV111" i="6" s="1"/>
  <c r="AV112" i="6" s="1"/>
  <c r="AV113" i="6" s="1"/>
  <c r="AV114" i="6" s="1"/>
  <c r="AV115" i="6" s="1"/>
  <c r="AV116" i="6" s="1"/>
  <c r="AV117" i="6" s="1"/>
  <c r="AV118" i="6" s="1"/>
  <c r="AV119" i="6" s="1"/>
  <c r="AV120" i="6" s="1"/>
  <c r="AV121" i="6" s="1"/>
  <c r="AV122" i="6" s="1"/>
  <c r="AV123" i="6" s="1"/>
  <c r="AV124" i="6" s="1"/>
  <c r="AV125" i="6" s="1"/>
  <c r="AV126" i="6" s="1"/>
  <c r="AV127" i="6" s="1"/>
  <c r="AV128" i="6" s="1"/>
  <c r="AV129" i="6" s="1"/>
  <c r="AV130" i="6" s="1"/>
  <c r="AV131" i="6" s="1"/>
  <c r="AV132" i="6" s="1"/>
  <c r="AV133" i="6" s="1"/>
  <c r="AV134" i="6" s="1"/>
  <c r="AV135" i="6" s="1"/>
  <c r="AV136" i="6" s="1"/>
  <c r="AV137" i="6" s="1"/>
  <c r="AV138" i="6" s="1"/>
  <c r="AV139" i="6" s="1"/>
  <c r="AV140" i="6" s="1"/>
  <c r="AV141" i="6" s="1"/>
  <c r="AV142" i="6" s="1"/>
  <c r="AV143" i="6" s="1"/>
  <c r="AV144" i="6" s="1"/>
  <c r="AV145" i="6" s="1"/>
  <c r="AV146" i="6" s="1"/>
  <c r="AV147" i="6" s="1"/>
  <c r="AV148" i="6" s="1"/>
  <c r="AV149" i="6" s="1"/>
  <c r="AV150" i="6" s="1"/>
  <c r="AV151" i="6" s="1"/>
  <c r="AV152" i="6" s="1"/>
  <c r="AV153" i="6" s="1"/>
  <c r="AV154" i="6" s="1"/>
  <c r="AV155" i="6" s="1"/>
  <c r="AV156" i="6" s="1"/>
  <c r="AV157" i="6" s="1"/>
  <c r="AV158" i="6" s="1"/>
  <c r="AV159" i="6" s="1"/>
  <c r="AV160" i="6" s="1"/>
  <c r="AV161" i="6" s="1"/>
  <c r="AV162" i="6" s="1"/>
  <c r="AV163" i="6" s="1"/>
  <c r="AV164" i="6" s="1"/>
  <c r="AV165" i="6" s="1"/>
  <c r="AV166" i="6" s="1"/>
  <c r="AV167" i="6" s="1"/>
  <c r="AV168" i="6" s="1"/>
  <c r="AV169" i="6" s="1"/>
  <c r="AV170" i="6" s="1"/>
  <c r="AV171" i="6" s="1"/>
  <c r="AV172" i="6" s="1"/>
  <c r="AV173" i="6" s="1"/>
  <c r="AV174" i="6" s="1"/>
  <c r="AV175" i="6" s="1"/>
  <c r="AV176" i="6" s="1"/>
  <c r="AV177" i="6" s="1"/>
  <c r="AV178" i="6" s="1"/>
  <c r="AV179" i="6" s="1"/>
  <c r="AV180" i="6" s="1"/>
  <c r="AV181" i="6" s="1"/>
  <c r="AV182" i="6" s="1"/>
  <c r="AV183" i="6" s="1"/>
  <c r="AV184" i="6" s="1"/>
  <c r="AV185" i="6" s="1"/>
  <c r="AV186" i="6" s="1"/>
  <c r="AV187" i="6" s="1"/>
  <c r="AV188" i="6" s="1"/>
  <c r="AV189" i="6" s="1"/>
  <c r="AV190" i="6" s="1"/>
  <c r="AV191" i="6" s="1"/>
  <c r="AV192" i="6" s="1"/>
  <c r="AV193" i="6" s="1"/>
  <c r="AV194" i="6" s="1"/>
  <c r="AV195" i="6" s="1"/>
  <c r="AV196" i="6" s="1"/>
  <c r="AV197" i="6" s="1"/>
  <c r="AV198" i="6" s="1"/>
  <c r="AV199" i="6" s="1"/>
  <c r="AV200" i="6" s="1"/>
  <c r="AV201" i="6" s="1"/>
  <c r="AV202" i="6" s="1"/>
  <c r="AV203" i="6" s="1"/>
  <c r="AV204" i="6" s="1"/>
  <c r="AV205" i="6" s="1"/>
  <c r="AV206" i="6" s="1"/>
  <c r="AV207" i="6" s="1"/>
  <c r="AV208" i="6" s="1"/>
  <c r="AV209" i="6" s="1"/>
  <c r="AV210" i="6" s="1"/>
  <c r="AV211" i="6" s="1"/>
  <c r="AV212" i="6" s="1"/>
  <c r="AV213" i="6" s="1"/>
  <c r="AV214" i="6" s="1"/>
  <c r="AV215" i="6" s="1"/>
  <c r="AV216" i="6" s="1"/>
  <c r="AV217" i="6" s="1"/>
  <c r="AV218" i="6" s="1"/>
  <c r="AV219" i="6" s="1"/>
  <c r="AV220" i="6" s="1"/>
  <c r="AV221" i="6" s="1"/>
  <c r="AV222" i="6" s="1"/>
  <c r="AV223" i="6" s="1"/>
  <c r="AV224" i="6" s="1"/>
  <c r="AV225" i="6" s="1"/>
  <c r="AV226" i="6" s="1"/>
  <c r="AV227" i="6" s="1"/>
  <c r="AV228" i="6" s="1"/>
  <c r="AV229" i="6" s="1"/>
  <c r="AV230" i="6" s="1"/>
  <c r="AV231" i="6" s="1"/>
  <c r="AV232" i="6" s="1"/>
  <c r="AV233" i="6" s="1"/>
  <c r="AV234" i="6" s="1"/>
  <c r="AV235" i="6" s="1"/>
  <c r="AV236" i="6" s="1"/>
  <c r="AV237" i="6" s="1"/>
  <c r="AV238" i="6" s="1"/>
  <c r="AV239" i="6" s="1"/>
  <c r="AV240" i="6" s="1"/>
  <c r="AV241" i="6" s="1"/>
  <c r="AV242" i="6" s="1"/>
  <c r="AV243" i="6" s="1"/>
  <c r="AV244" i="6" s="1"/>
  <c r="AV245" i="6" s="1"/>
  <c r="AV246" i="6" s="1"/>
  <c r="AV247" i="6" s="1"/>
  <c r="AV248" i="6" s="1"/>
  <c r="AV249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AM3" i="6"/>
  <c r="AM4" i="6" s="1"/>
  <c r="AM5" i="6" s="1"/>
  <c r="AM6" i="6" s="1"/>
  <c r="AM7" i="6" s="1"/>
  <c r="AM8" i="6" s="1"/>
  <c r="AM9" i="6" s="1"/>
  <c r="AM10" i="6" s="1"/>
  <c r="AM11" i="6" s="1"/>
  <c r="AM12" i="6" s="1"/>
  <c r="AM13" i="6" s="1"/>
  <c r="AM14" i="6" s="1"/>
  <c r="AM15" i="6" s="1"/>
  <c r="AM16" i="6" s="1"/>
  <c r="AM17" i="6" s="1"/>
  <c r="AM18" i="6" s="1"/>
  <c r="AM19" i="6" s="1"/>
  <c r="AM20" i="6" s="1"/>
  <c r="AM21" i="6" s="1"/>
  <c r="AM22" i="6" s="1"/>
  <c r="AM23" i="6" s="1"/>
  <c r="AM24" i="6" s="1"/>
  <c r="AM25" i="6" s="1"/>
  <c r="AM26" i="6" s="1"/>
  <c r="AM27" i="6" s="1"/>
  <c r="AM28" i="6" s="1"/>
  <c r="AM29" i="6" s="1"/>
  <c r="AM30" i="6" s="1"/>
  <c r="AM31" i="6" s="1"/>
  <c r="AM32" i="6" s="1"/>
  <c r="AM33" i="6" s="1"/>
  <c r="AM34" i="6" s="1"/>
  <c r="AM35" i="6" s="1"/>
  <c r="AM36" i="6" s="1"/>
  <c r="AM37" i="6" s="1"/>
  <c r="AM38" i="6" s="1"/>
  <c r="AM39" i="6" s="1"/>
  <c r="AM40" i="6" s="1"/>
  <c r="AM41" i="6" s="1"/>
  <c r="AM42" i="6" s="1"/>
  <c r="AM43" i="6" s="1"/>
  <c r="AM44" i="6" s="1"/>
  <c r="AM45" i="6" s="1"/>
  <c r="AM46" i="6" s="1"/>
  <c r="AM47" i="6" s="1"/>
  <c r="AM48" i="6" s="1"/>
  <c r="AM49" i="6" s="1"/>
  <c r="AM50" i="6" s="1"/>
  <c r="AM51" i="6" s="1"/>
  <c r="AM52" i="6" s="1"/>
  <c r="AM53" i="6" s="1"/>
  <c r="AM54" i="6" s="1"/>
  <c r="AM55" i="6" s="1"/>
  <c r="AM56" i="6" s="1"/>
  <c r="AM57" i="6" s="1"/>
  <c r="AM58" i="6" s="1"/>
  <c r="AM59" i="6" s="1"/>
  <c r="AM60" i="6" s="1"/>
  <c r="AM61" i="6" s="1"/>
  <c r="AM62" i="6" s="1"/>
  <c r="AM63" i="6" s="1"/>
  <c r="AM64" i="6" s="1"/>
  <c r="AM65" i="6" s="1"/>
  <c r="AM66" i="6" s="1"/>
  <c r="AM67" i="6" s="1"/>
  <c r="AM68" i="6" s="1"/>
  <c r="AM69" i="6" s="1"/>
  <c r="AM70" i="6" s="1"/>
  <c r="AM71" i="6" s="1"/>
  <c r="AM72" i="6" s="1"/>
  <c r="AM73" i="6" s="1"/>
  <c r="AM74" i="6" s="1"/>
  <c r="AM75" i="6" s="1"/>
  <c r="AM76" i="6" s="1"/>
  <c r="AM77" i="6" s="1"/>
  <c r="AM78" i="6" s="1"/>
  <c r="AM79" i="6" s="1"/>
  <c r="AM80" i="6" s="1"/>
  <c r="AM81" i="6" s="1"/>
  <c r="AM82" i="6" s="1"/>
  <c r="AM83" i="6" s="1"/>
  <c r="AM84" i="6" s="1"/>
  <c r="AM85" i="6" s="1"/>
  <c r="AM86" i="6" s="1"/>
  <c r="AM87" i="6" s="1"/>
  <c r="AM88" i="6" s="1"/>
  <c r="AM89" i="6" s="1"/>
  <c r="AM90" i="6" s="1"/>
  <c r="AM91" i="6" s="1"/>
  <c r="AM92" i="6" s="1"/>
  <c r="AM93" i="6" s="1"/>
  <c r="AM94" i="6" s="1"/>
  <c r="AM95" i="6" s="1"/>
  <c r="AM96" i="6" s="1"/>
  <c r="AM97" i="6" s="1"/>
  <c r="AM98" i="6" s="1"/>
  <c r="AM99" i="6" s="1"/>
  <c r="AM100" i="6" s="1"/>
  <c r="AM101" i="6" s="1"/>
  <c r="AM102" i="6" s="1"/>
  <c r="AM103" i="6" s="1"/>
  <c r="AM104" i="6" s="1"/>
  <c r="AM105" i="6" s="1"/>
  <c r="AM106" i="6" s="1"/>
  <c r="AM107" i="6" s="1"/>
  <c r="AM108" i="6" s="1"/>
  <c r="AM109" i="6" s="1"/>
  <c r="AM110" i="6" s="1"/>
  <c r="AM111" i="6" s="1"/>
  <c r="AM112" i="6" s="1"/>
  <c r="AM113" i="6" s="1"/>
  <c r="AM114" i="6" s="1"/>
  <c r="AM115" i="6" s="1"/>
  <c r="AM116" i="6" s="1"/>
  <c r="AM117" i="6" s="1"/>
  <c r="AM118" i="6" s="1"/>
  <c r="AM119" i="6" s="1"/>
  <c r="AM120" i="6" s="1"/>
  <c r="AM121" i="6" s="1"/>
  <c r="AM122" i="6" s="1"/>
  <c r="AM123" i="6" s="1"/>
  <c r="AM124" i="6" s="1"/>
  <c r="AM125" i="6" s="1"/>
  <c r="AM126" i="6" s="1"/>
  <c r="AM127" i="6" s="1"/>
  <c r="AM128" i="6" s="1"/>
  <c r="AM129" i="6" s="1"/>
  <c r="AM130" i="6" s="1"/>
  <c r="AM131" i="6" s="1"/>
  <c r="AM132" i="6" s="1"/>
  <c r="AM133" i="6" s="1"/>
  <c r="AM134" i="6" s="1"/>
  <c r="AM135" i="6" s="1"/>
  <c r="AM136" i="6" s="1"/>
  <c r="AM137" i="6" s="1"/>
  <c r="AM138" i="6" s="1"/>
  <c r="AM139" i="6" s="1"/>
  <c r="AM140" i="6" s="1"/>
  <c r="AM141" i="6" s="1"/>
  <c r="AM142" i="6" s="1"/>
  <c r="AM143" i="6" s="1"/>
  <c r="AM144" i="6" s="1"/>
  <c r="AM145" i="6" s="1"/>
  <c r="AM146" i="6" s="1"/>
  <c r="AM147" i="6" s="1"/>
  <c r="AM148" i="6" s="1"/>
  <c r="AM149" i="6" s="1"/>
  <c r="AM150" i="6" s="1"/>
  <c r="AM151" i="6" s="1"/>
  <c r="AM152" i="6" s="1"/>
  <c r="AM153" i="6" s="1"/>
  <c r="AM154" i="6" s="1"/>
  <c r="AM155" i="6" s="1"/>
  <c r="AM156" i="6" s="1"/>
  <c r="AM157" i="6" s="1"/>
  <c r="AM158" i="6" s="1"/>
  <c r="AM159" i="6" s="1"/>
  <c r="AM160" i="6" s="1"/>
  <c r="AM161" i="6" s="1"/>
  <c r="AM162" i="6" s="1"/>
  <c r="AM163" i="6" s="1"/>
  <c r="AM164" i="6" s="1"/>
  <c r="AM165" i="6" s="1"/>
  <c r="AM166" i="6" s="1"/>
  <c r="AM167" i="6" s="1"/>
  <c r="AM168" i="6" s="1"/>
  <c r="AM169" i="6" s="1"/>
  <c r="AM170" i="6" s="1"/>
  <c r="AM171" i="6" s="1"/>
  <c r="AM172" i="6" s="1"/>
  <c r="AM173" i="6" s="1"/>
  <c r="AM174" i="6" s="1"/>
  <c r="AM175" i="6" s="1"/>
  <c r="AM176" i="6" s="1"/>
  <c r="AM177" i="6" s="1"/>
  <c r="AM178" i="6" s="1"/>
  <c r="AM179" i="6" s="1"/>
  <c r="AM180" i="6" s="1"/>
  <c r="AM181" i="6" s="1"/>
  <c r="AM182" i="6" s="1"/>
  <c r="AM183" i="6" s="1"/>
  <c r="AM184" i="6" s="1"/>
  <c r="AM185" i="6" s="1"/>
  <c r="AM186" i="6" s="1"/>
  <c r="AM187" i="6" s="1"/>
  <c r="AM188" i="6" s="1"/>
  <c r="AM189" i="6" s="1"/>
  <c r="AM190" i="6" s="1"/>
  <c r="AM191" i="6" s="1"/>
  <c r="AM192" i="6" s="1"/>
  <c r="AM193" i="6" s="1"/>
  <c r="AM194" i="6" s="1"/>
  <c r="AM195" i="6" s="1"/>
  <c r="AM196" i="6" s="1"/>
  <c r="AM197" i="6" s="1"/>
  <c r="AM198" i="6" s="1"/>
  <c r="AM199" i="6" s="1"/>
  <c r="AM200" i="6" s="1"/>
  <c r="AM201" i="6" s="1"/>
  <c r="AM202" i="6" s="1"/>
  <c r="AM203" i="6" s="1"/>
  <c r="AM204" i="6" s="1"/>
  <c r="AM205" i="6" s="1"/>
  <c r="AM206" i="6" s="1"/>
  <c r="AM207" i="6" s="1"/>
  <c r="AM208" i="6" s="1"/>
  <c r="AM209" i="6" s="1"/>
  <c r="AM210" i="6" s="1"/>
  <c r="AM211" i="6" s="1"/>
  <c r="AM212" i="6" s="1"/>
  <c r="AM213" i="6" s="1"/>
  <c r="AM214" i="6" s="1"/>
  <c r="AM215" i="6" s="1"/>
  <c r="AM216" i="6" s="1"/>
  <c r="AM217" i="6" s="1"/>
  <c r="AM218" i="6" s="1"/>
  <c r="AM219" i="6" s="1"/>
  <c r="AM220" i="6" s="1"/>
  <c r="AM221" i="6" s="1"/>
  <c r="AM222" i="6" s="1"/>
  <c r="AM223" i="6" s="1"/>
  <c r="AM224" i="6" s="1"/>
  <c r="AM225" i="6" s="1"/>
  <c r="AM226" i="6" s="1"/>
  <c r="AM227" i="6" s="1"/>
  <c r="AM228" i="6" s="1"/>
  <c r="AM229" i="6" s="1"/>
  <c r="AM230" i="6" s="1"/>
  <c r="AM231" i="6" s="1"/>
  <c r="AM232" i="6" s="1"/>
  <c r="AM233" i="6" s="1"/>
  <c r="AM234" i="6" s="1"/>
  <c r="AM235" i="6" s="1"/>
  <c r="AM236" i="6" s="1"/>
  <c r="AM237" i="6" s="1"/>
  <c r="AM238" i="6" s="1"/>
  <c r="AM239" i="6" s="1"/>
  <c r="AM240" i="6" s="1"/>
  <c r="AM241" i="6" s="1"/>
  <c r="AM242" i="6" s="1"/>
  <c r="AM243" i="6" s="1"/>
  <c r="AM244" i="6" s="1"/>
  <c r="AM245" i="6" s="1"/>
  <c r="AM246" i="6" s="1"/>
  <c r="AM247" i="6" s="1"/>
  <c r="AM248" i="6" s="1"/>
  <c r="AM249" i="6" s="1"/>
  <c r="F12" i="5"/>
  <c r="F4" i="5"/>
  <c r="AA3" i="6"/>
  <c r="AA4" i="6" s="1"/>
  <c r="AA5" i="6" s="1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AA38" i="6" s="1"/>
  <c r="AA39" i="6" s="1"/>
  <c r="AA40" i="6" s="1"/>
  <c r="AA41" i="6" s="1"/>
  <c r="AA42" i="6" s="1"/>
  <c r="AA43" i="6" s="1"/>
  <c r="AA44" i="6" s="1"/>
  <c r="AA45" i="6" s="1"/>
  <c r="AA46" i="6" s="1"/>
  <c r="AA47" i="6" s="1"/>
  <c r="AA48" i="6" s="1"/>
  <c r="AA49" i="6" s="1"/>
  <c r="AA50" i="6" s="1"/>
  <c r="AA51" i="6" s="1"/>
  <c r="AA52" i="6" s="1"/>
  <c r="AA53" i="6" s="1"/>
  <c r="AA54" i="6" s="1"/>
  <c r="AA55" i="6" s="1"/>
  <c r="AA56" i="6" s="1"/>
  <c r="AA57" i="6" s="1"/>
  <c r="AA58" i="6" s="1"/>
  <c r="AA59" i="6" s="1"/>
  <c r="AA60" i="6" s="1"/>
  <c r="AA61" i="6" s="1"/>
  <c r="AA62" i="6" s="1"/>
  <c r="AA63" i="6" s="1"/>
  <c r="AA64" i="6" s="1"/>
  <c r="AA65" i="6" s="1"/>
  <c r="AA66" i="6" s="1"/>
  <c r="AA67" i="6" s="1"/>
  <c r="AA68" i="6" s="1"/>
  <c r="AA69" i="6" s="1"/>
  <c r="AA70" i="6" s="1"/>
  <c r="AA71" i="6" s="1"/>
  <c r="AA72" i="6" s="1"/>
  <c r="AA73" i="6" s="1"/>
  <c r="AA74" i="6" s="1"/>
  <c r="AA75" i="6" s="1"/>
  <c r="AA76" i="6" s="1"/>
  <c r="AA77" i="6" s="1"/>
  <c r="AA78" i="6" s="1"/>
  <c r="AA79" i="6" s="1"/>
  <c r="AA80" i="6" s="1"/>
  <c r="AA81" i="6" s="1"/>
  <c r="AA82" i="6" s="1"/>
  <c r="AA83" i="6" s="1"/>
  <c r="AA84" i="6" s="1"/>
  <c r="AA85" i="6" s="1"/>
  <c r="AA86" i="6" s="1"/>
  <c r="AA87" i="6" s="1"/>
  <c r="AA88" i="6" s="1"/>
  <c r="AA89" i="6" s="1"/>
  <c r="AA90" i="6" s="1"/>
  <c r="AA91" i="6" s="1"/>
  <c r="AA92" i="6" s="1"/>
  <c r="AA93" i="6" s="1"/>
  <c r="AA94" i="6" s="1"/>
  <c r="AA95" i="6" s="1"/>
  <c r="AA96" i="6" s="1"/>
  <c r="AA97" i="6" s="1"/>
  <c r="AA98" i="6" s="1"/>
  <c r="AA99" i="6" s="1"/>
  <c r="AA100" i="6" s="1"/>
  <c r="AA101" i="6" s="1"/>
  <c r="AA102" i="6" s="1"/>
  <c r="AA103" i="6" s="1"/>
  <c r="AA104" i="6" s="1"/>
  <c r="AA105" i="6" s="1"/>
  <c r="AA106" i="6" s="1"/>
  <c r="AA107" i="6" s="1"/>
  <c r="AA108" i="6" s="1"/>
  <c r="AA109" i="6" s="1"/>
  <c r="AA110" i="6" s="1"/>
  <c r="AA111" i="6" s="1"/>
  <c r="AA112" i="6" s="1"/>
  <c r="AA113" i="6" s="1"/>
  <c r="AA114" i="6" s="1"/>
  <c r="AA115" i="6" s="1"/>
  <c r="AA116" i="6" s="1"/>
  <c r="AA117" i="6" s="1"/>
  <c r="AA118" i="6" s="1"/>
  <c r="AA119" i="6" s="1"/>
  <c r="AA120" i="6" s="1"/>
  <c r="AA121" i="6" s="1"/>
  <c r="AA122" i="6" s="1"/>
  <c r="AA123" i="6" s="1"/>
  <c r="AA124" i="6" s="1"/>
  <c r="AA125" i="6" s="1"/>
  <c r="AA126" i="6" s="1"/>
  <c r="AA127" i="6" s="1"/>
  <c r="AA128" i="6" s="1"/>
  <c r="AA129" i="6" s="1"/>
  <c r="AA130" i="6" s="1"/>
  <c r="AA131" i="6" s="1"/>
  <c r="AA132" i="6" s="1"/>
  <c r="AA133" i="6" s="1"/>
  <c r="AA134" i="6" s="1"/>
  <c r="AA135" i="6" s="1"/>
  <c r="AA136" i="6" s="1"/>
  <c r="AA137" i="6" s="1"/>
  <c r="AA138" i="6" s="1"/>
  <c r="AA139" i="6" s="1"/>
  <c r="AA140" i="6" s="1"/>
  <c r="AA141" i="6" s="1"/>
  <c r="AA142" i="6" s="1"/>
  <c r="AA143" i="6" s="1"/>
  <c r="AA144" i="6" s="1"/>
  <c r="AA145" i="6" s="1"/>
  <c r="AA146" i="6" s="1"/>
  <c r="AA147" i="6" s="1"/>
  <c r="AA148" i="6" s="1"/>
  <c r="AA149" i="6" s="1"/>
  <c r="AA150" i="6" s="1"/>
  <c r="AA151" i="6" s="1"/>
  <c r="AA152" i="6" s="1"/>
  <c r="AA153" i="6" s="1"/>
  <c r="AA154" i="6" s="1"/>
  <c r="AA155" i="6" s="1"/>
  <c r="AA156" i="6" s="1"/>
  <c r="AA157" i="6" s="1"/>
  <c r="AA158" i="6" s="1"/>
  <c r="AA159" i="6" s="1"/>
  <c r="AA160" i="6" s="1"/>
  <c r="AA161" i="6" s="1"/>
  <c r="AA162" i="6" s="1"/>
  <c r="AA163" i="6" s="1"/>
  <c r="AA164" i="6" s="1"/>
  <c r="AA165" i="6" s="1"/>
  <c r="AA166" i="6" s="1"/>
  <c r="AA167" i="6" s="1"/>
  <c r="AA168" i="6" s="1"/>
  <c r="AA169" i="6" s="1"/>
  <c r="AA170" i="6" s="1"/>
  <c r="AA171" i="6" s="1"/>
  <c r="AA172" i="6" s="1"/>
  <c r="AA173" i="6" s="1"/>
  <c r="AA174" i="6" s="1"/>
  <c r="AA175" i="6" s="1"/>
  <c r="AA176" i="6" s="1"/>
  <c r="AA177" i="6" s="1"/>
  <c r="AA178" i="6" s="1"/>
  <c r="AA179" i="6" s="1"/>
  <c r="AA180" i="6" s="1"/>
  <c r="AA181" i="6" s="1"/>
  <c r="AA182" i="6" s="1"/>
  <c r="AA183" i="6" s="1"/>
  <c r="AA184" i="6" s="1"/>
  <c r="AA185" i="6" s="1"/>
  <c r="AA186" i="6" s="1"/>
  <c r="AA187" i="6" s="1"/>
  <c r="AA188" i="6" s="1"/>
  <c r="AA189" i="6" s="1"/>
  <c r="AA190" i="6" s="1"/>
  <c r="AA191" i="6" s="1"/>
  <c r="AA192" i="6" s="1"/>
  <c r="AA193" i="6" s="1"/>
  <c r="AA194" i="6" s="1"/>
  <c r="AA195" i="6" s="1"/>
  <c r="AA196" i="6" s="1"/>
  <c r="AA197" i="6" s="1"/>
  <c r="AA198" i="6" s="1"/>
  <c r="AA199" i="6" s="1"/>
  <c r="AA200" i="6" s="1"/>
  <c r="AA201" i="6" s="1"/>
  <c r="AA202" i="6" s="1"/>
  <c r="AA203" i="6" s="1"/>
  <c r="AA204" i="6" s="1"/>
  <c r="AA205" i="6" s="1"/>
  <c r="AA206" i="6" s="1"/>
  <c r="AA207" i="6" s="1"/>
  <c r="AA208" i="6" s="1"/>
  <c r="AA209" i="6" s="1"/>
  <c r="AA210" i="6" s="1"/>
  <c r="AA211" i="6" s="1"/>
  <c r="AA212" i="6" s="1"/>
  <c r="AA213" i="6" s="1"/>
  <c r="AA214" i="6" s="1"/>
  <c r="AA215" i="6" s="1"/>
  <c r="AA216" i="6" s="1"/>
  <c r="AA217" i="6" s="1"/>
  <c r="AA218" i="6" s="1"/>
  <c r="AA219" i="6" s="1"/>
  <c r="AA220" i="6" s="1"/>
  <c r="AA221" i="6" s="1"/>
  <c r="AA222" i="6" s="1"/>
  <c r="AA223" i="6" s="1"/>
  <c r="AA224" i="6" s="1"/>
  <c r="AA225" i="6" s="1"/>
  <c r="AA226" i="6" s="1"/>
  <c r="AA227" i="6" s="1"/>
  <c r="AA228" i="6" s="1"/>
  <c r="AA229" i="6" s="1"/>
  <c r="AA230" i="6" s="1"/>
  <c r="AA231" i="6" s="1"/>
  <c r="AA232" i="6" s="1"/>
  <c r="AA233" i="6" s="1"/>
  <c r="AA234" i="6" s="1"/>
  <c r="AA235" i="6" s="1"/>
  <c r="AA236" i="6" s="1"/>
  <c r="AA237" i="6" s="1"/>
  <c r="AA238" i="6" s="1"/>
  <c r="AA239" i="6" s="1"/>
  <c r="AA240" i="6" s="1"/>
  <c r="AA241" i="6" s="1"/>
  <c r="AA242" i="6" s="1"/>
  <c r="AA243" i="6" s="1"/>
  <c r="AA244" i="6" s="1"/>
  <c r="AA245" i="6" s="1"/>
  <c r="AA246" i="6" s="1"/>
  <c r="AA247" i="6" s="1"/>
  <c r="AA248" i="6" s="1"/>
  <c r="AA249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R113" i="6" s="1"/>
  <c r="R114" i="6" s="1"/>
  <c r="R115" i="6" s="1"/>
  <c r="R116" i="6" s="1"/>
  <c r="R117" i="6" s="1"/>
  <c r="R118" i="6" s="1"/>
  <c r="R119" i="6" s="1"/>
  <c r="R120" i="6" s="1"/>
  <c r="R121" i="6" s="1"/>
  <c r="R122" i="6" s="1"/>
  <c r="R123" i="6" s="1"/>
  <c r="R124" i="6" s="1"/>
  <c r="R125" i="6" s="1"/>
  <c r="R126" i="6" s="1"/>
  <c r="R127" i="6" s="1"/>
  <c r="R128" i="6" s="1"/>
  <c r="R129" i="6" s="1"/>
  <c r="R130" i="6" s="1"/>
  <c r="R131" i="6" s="1"/>
  <c r="R132" i="6" s="1"/>
  <c r="R133" i="6" s="1"/>
  <c r="R134" i="6" s="1"/>
  <c r="R135" i="6" s="1"/>
  <c r="R136" i="6" s="1"/>
  <c r="R137" i="6" s="1"/>
  <c r="R138" i="6" s="1"/>
  <c r="R139" i="6" s="1"/>
  <c r="R140" i="6" s="1"/>
  <c r="R141" i="6" s="1"/>
  <c r="R142" i="6" s="1"/>
  <c r="R143" i="6" s="1"/>
  <c r="R144" i="6" s="1"/>
  <c r="R145" i="6" s="1"/>
  <c r="R146" i="6" s="1"/>
  <c r="R147" i="6" s="1"/>
  <c r="R148" i="6" s="1"/>
  <c r="R149" i="6" s="1"/>
  <c r="R150" i="6" s="1"/>
  <c r="R151" i="6" s="1"/>
  <c r="R152" i="6" s="1"/>
  <c r="R153" i="6" s="1"/>
  <c r="R154" i="6" s="1"/>
  <c r="R155" i="6" s="1"/>
  <c r="R156" i="6" s="1"/>
  <c r="R157" i="6" s="1"/>
  <c r="R158" i="6" s="1"/>
  <c r="R159" i="6" s="1"/>
  <c r="R160" i="6" s="1"/>
  <c r="R161" i="6" s="1"/>
  <c r="R162" i="6" s="1"/>
  <c r="R163" i="6" s="1"/>
  <c r="R164" i="6" s="1"/>
  <c r="R165" i="6" s="1"/>
  <c r="R166" i="6" s="1"/>
  <c r="R167" i="6" s="1"/>
  <c r="R168" i="6" s="1"/>
  <c r="R169" i="6" s="1"/>
  <c r="R170" i="6" s="1"/>
  <c r="R171" i="6" s="1"/>
  <c r="R172" i="6" s="1"/>
  <c r="R173" i="6" s="1"/>
  <c r="R174" i="6" s="1"/>
  <c r="R175" i="6" s="1"/>
  <c r="R176" i="6" s="1"/>
  <c r="R177" i="6" s="1"/>
  <c r="R178" i="6" s="1"/>
  <c r="R179" i="6" s="1"/>
  <c r="R180" i="6" s="1"/>
  <c r="R181" i="6" s="1"/>
  <c r="R182" i="6" s="1"/>
  <c r="R183" i="6" s="1"/>
  <c r="R184" i="6" s="1"/>
  <c r="R185" i="6" s="1"/>
  <c r="R186" i="6" s="1"/>
  <c r="R187" i="6" s="1"/>
  <c r="R188" i="6" s="1"/>
  <c r="R189" i="6" s="1"/>
  <c r="R190" i="6" s="1"/>
  <c r="R191" i="6" s="1"/>
  <c r="R192" i="6" s="1"/>
  <c r="R193" i="6" s="1"/>
  <c r="R194" i="6" s="1"/>
  <c r="R195" i="6" s="1"/>
  <c r="R196" i="6" s="1"/>
  <c r="R197" i="6" s="1"/>
  <c r="R198" i="6" s="1"/>
  <c r="R199" i="6" s="1"/>
  <c r="R200" i="6" s="1"/>
  <c r="R201" i="6" s="1"/>
  <c r="R202" i="6" s="1"/>
  <c r="R203" i="6" s="1"/>
  <c r="R204" i="6" s="1"/>
  <c r="R205" i="6" s="1"/>
  <c r="R206" i="6" s="1"/>
  <c r="R207" i="6" s="1"/>
  <c r="R208" i="6" s="1"/>
  <c r="R209" i="6" s="1"/>
  <c r="R210" i="6" s="1"/>
  <c r="R211" i="6" s="1"/>
  <c r="R212" i="6" s="1"/>
  <c r="R213" i="6" s="1"/>
  <c r="R214" i="6" s="1"/>
  <c r="R215" i="6" s="1"/>
  <c r="R216" i="6" s="1"/>
  <c r="R217" i="6" s="1"/>
  <c r="R218" i="6" s="1"/>
  <c r="R219" i="6" s="1"/>
  <c r="R220" i="6" s="1"/>
  <c r="R221" i="6" s="1"/>
  <c r="R222" i="6" s="1"/>
  <c r="R223" i="6" s="1"/>
  <c r="R224" i="6" s="1"/>
  <c r="R225" i="6" s="1"/>
  <c r="R226" i="6" s="1"/>
  <c r="R227" i="6" s="1"/>
  <c r="R228" i="6" s="1"/>
  <c r="R229" i="6" s="1"/>
  <c r="R230" i="6" s="1"/>
  <c r="R231" i="6" s="1"/>
  <c r="R232" i="6" s="1"/>
  <c r="R233" i="6" s="1"/>
  <c r="R234" i="6" s="1"/>
  <c r="R235" i="6" s="1"/>
  <c r="R236" i="6" s="1"/>
  <c r="R237" i="6" s="1"/>
  <c r="R238" i="6" s="1"/>
  <c r="R239" i="6" s="1"/>
  <c r="R240" i="6" s="1"/>
  <c r="R241" i="6" s="1"/>
  <c r="R242" i="6" s="1"/>
  <c r="R243" i="6" s="1"/>
  <c r="R244" i="6" s="1"/>
  <c r="R245" i="6" s="1"/>
  <c r="R246" i="6" s="1"/>
  <c r="R247" i="6" s="1"/>
  <c r="R248" i="6" s="1"/>
  <c r="R249" i="6" s="1"/>
  <c r="F11" i="5"/>
  <c r="AD3" i="6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AD113" i="6" s="1"/>
  <c r="AD114" i="6" s="1"/>
  <c r="AD115" i="6" s="1"/>
  <c r="AD116" i="6" s="1"/>
  <c r="AD117" i="6" s="1"/>
  <c r="AD118" i="6" s="1"/>
  <c r="AD119" i="6" s="1"/>
  <c r="AD120" i="6" s="1"/>
  <c r="AD121" i="6" s="1"/>
  <c r="AD122" i="6" s="1"/>
  <c r="AD123" i="6" s="1"/>
  <c r="AD124" i="6" s="1"/>
  <c r="AD125" i="6" s="1"/>
  <c r="AD126" i="6" s="1"/>
  <c r="AD127" i="6" s="1"/>
  <c r="AD128" i="6" s="1"/>
  <c r="AD129" i="6" s="1"/>
  <c r="AD130" i="6" s="1"/>
  <c r="AD131" i="6" s="1"/>
  <c r="AD132" i="6" s="1"/>
  <c r="AD133" i="6" s="1"/>
  <c r="AD134" i="6" s="1"/>
  <c r="AD135" i="6" s="1"/>
  <c r="AD136" i="6" s="1"/>
  <c r="AD137" i="6" s="1"/>
  <c r="AD138" i="6" s="1"/>
  <c r="AD139" i="6" s="1"/>
  <c r="AD140" i="6" s="1"/>
  <c r="AD141" i="6" s="1"/>
  <c r="AD142" i="6" s="1"/>
  <c r="AD143" i="6" s="1"/>
  <c r="AD144" i="6" s="1"/>
  <c r="AD145" i="6" s="1"/>
  <c r="AD146" i="6" s="1"/>
  <c r="AD147" i="6" s="1"/>
  <c r="AD148" i="6" s="1"/>
  <c r="AD149" i="6" s="1"/>
  <c r="AD150" i="6" s="1"/>
  <c r="AD151" i="6" s="1"/>
  <c r="AD152" i="6" s="1"/>
  <c r="AD153" i="6" s="1"/>
  <c r="AD154" i="6" s="1"/>
  <c r="AD155" i="6" s="1"/>
  <c r="AD156" i="6" s="1"/>
  <c r="AD157" i="6" s="1"/>
  <c r="AD158" i="6" s="1"/>
  <c r="AD159" i="6" s="1"/>
  <c r="AD160" i="6" s="1"/>
  <c r="AD161" i="6" s="1"/>
  <c r="AD162" i="6" s="1"/>
  <c r="AD163" i="6" s="1"/>
  <c r="AD164" i="6" s="1"/>
  <c r="AD165" i="6" s="1"/>
  <c r="AD166" i="6" s="1"/>
  <c r="AD167" i="6" s="1"/>
  <c r="AD168" i="6" s="1"/>
  <c r="AD169" i="6" s="1"/>
  <c r="AD170" i="6" s="1"/>
  <c r="AD171" i="6" s="1"/>
  <c r="AD172" i="6" s="1"/>
  <c r="AD173" i="6" s="1"/>
  <c r="AD174" i="6" s="1"/>
  <c r="AD175" i="6" s="1"/>
  <c r="AD176" i="6" s="1"/>
  <c r="AD177" i="6" s="1"/>
  <c r="AD178" i="6" s="1"/>
  <c r="AD179" i="6" s="1"/>
  <c r="AD180" i="6" s="1"/>
  <c r="AD181" i="6" s="1"/>
  <c r="AD182" i="6" s="1"/>
  <c r="AD183" i="6" s="1"/>
  <c r="AD184" i="6" s="1"/>
  <c r="AD185" i="6" s="1"/>
  <c r="AD186" i="6" s="1"/>
  <c r="AD187" i="6" s="1"/>
  <c r="AD188" i="6" s="1"/>
  <c r="AD189" i="6" s="1"/>
  <c r="AD190" i="6" s="1"/>
  <c r="AD191" i="6" s="1"/>
  <c r="AD192" i="6" s="1"/>
  <c r="AD193" i="6" s="1"/>
  <c r="AD194" i="6" s="1"/>
  <c r="AD195" i="6" s="1"/>
  <c r="AD196" i="6" s="1"/>
  <c r="AD197" i="6" s="1"/>
  <c r="AD198" i="6" s="1"/>
  <c r="AD199" i="6" s="1"/>
  <c r="AD200" i="6" s="1"/>
  <c r="AD201" i="6" s="1"/>
  <c r="AD202" i="6" s="1"/>
  <c r="AD203" i="6" s="1"/>
  <c r="AD204" i="6" s="1"/>
  <c r="AD205" i="6" s="1"/>
  <c r="AD206" i="6" s="1"/>
  <c r="AD207" i="6" s="1"/>
  <c r="AD208" i="6" s="1"/>
  <c r="AD209" i="6" s="1"/>
  <c r="AD210" i="6" s="1"/>
  <c r="AD211" i="6" s="1"/>
  <c r="AD212" i="6" s="1"/>
  <c r="AD213" i="6" s="1"/>
  <c r="AD214" i="6" s="1"/>
  <c r="AD215" i="6" s="1"/>
  <c r="AD216" i="6" s="1"/>
  <c r="AD217" i="6" s="1"/>
  <c r="AD218" i="6" s="1"/>
  <c r="AD219" i="6" s="1"/>
  <c r="AD220" i="6" s="1"/>
  <c r="AD221" i="6" s="1"/>
  <c r="AD222" i="6" s="1"/>
  <c r="AD223" i="6" s="1"/>
  <c r="AD224" i="6" s="1"/>
  <c r="AD225" i="6" s="1"/>
  <c r="AD226" i="6" s="1"/>
  <c r="AD227" i="6" s="1"/>
  <c r="AD228" i="6" s="1"/>
  <c r="AD229" i="6" s="1"/>
  <c r="AD230" i="6" s="1"/>
  <c r="AD231" i="6" s="1"/>
  <c r="AD232" i="6" s="1"/>
  <c r="AD233" i="6" s="1"/>
  <c r="AD234" i="6" s="1"/>
  <c r="AD235" i="6" s="1"/>
  <c r="AD236" i="6" s="1"/>
  <c r="AD237" i="6" s="1"/>
  <c r="AD238" i="6" s="1"/>
  <c r="AD239" i="6" s="1"/>
  <c r="AD240" i="6" s="1"/>
  <c r="AD241" i="6" s="1"/>
  <c r="AD242" i="6" s="1"/>
  <c r="AD243" i="6" s="1"/>
  <c r="AD244" i="6" s="1"/>
  <c r="AD245" i="6" s="1"/>
  <c r="AD246" i="6" s="1"/>
  <c r="AD247" i="6" s="1"/>
  <c r="AD248" i="6" s="1"/>
  <c r="AD249" i="6" s="1"/>
  <c r="F3" i="5"/>
  <c r="AG3" i="6"/>
  <c r="AG4" i="6" s="1"/>
  <c r="AG5" i="6" s="1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3" i="6" s="1"/>
  <c r="AG44" i="6" s="1"/>
  <c r="AG45" i="6" s="1"/>
  <c r="AG46" i="6" s="1"/>
  <c r="AG47" i="6" s="1"/>
  <c r="AG48" i="6" s="1"/>
  <c r="AG49" i="6" s="1"/>
  <c r="AG50" i="6" s="1"/>
  <c r="AG51" i="6" s="1"/>
  <c r="AG52" i="6" s="1"/>
  <c r="AG53" i="6" s="1"/>
  <c r="AG54" i="6" s="1"/>
  <c r="AG55" i="6" s="1"/>
  <c r="AG56" i="6" s="1"/>
  <c r="AG57" i="6" s="1"/>
  <c r="AG58" i="6" s="1"/>
  <c r="AG59" i="6" s="1"/>
  <c r="AG60" i="6" s="1"/>
  <c r="AG61" i="6" s="1"/>
  <c r="AG62" i="6" s="1"/>
  <c r="AG63" i="6" s="1"/>
  <c r="AG64" i="6" s="1"/>
  <c r="AG65" i="6" s="1"/>
  <c r="AG66" i="6" s="1"/>
  <c r="AG67" i="6" s="1"/>
  <c r="AG68" i="6" s="1"/>
  <c r="AG69" i="6" s="1"/>
  <c r="AG70" i="6" s="1"/>
  <c r="AG71" i="6" s="1"/>
  <c r="AG72" i="6" s="1"/>
  <c r="AG73" i="6" s="1"/>
  <c r="AG74" i="6" s="1"/>
  <c r="AG75" i="6" s="1"/>
  <c r="AG76" i="6" s="1"/>
  <c r="AG77" i="6" s="1"/>
  <c r="AG78" i="6" s="1"/>
  <c r="AG79" i="6" s="1"/>
  <c r="AG80" i="6" s="1"/>
  <c r="AG81" i="6" s="1"/>
  <c r="AG82" i="6" s="1"/>
  <c r="AG83" i="6" s="1"/>
  <c r="AG84" i="6" s="1"/>
  <c r="AG85" i="6" s="1"/>
  <c r="AG86" i="6" s="1"/>
  <c r="AG87" i="6" s="1"/>
  <c r="AG88" i="6" s="1"/>
  <c r="AG89" i="6" s="1"/>
  <c r="AG90" i="6" s="1"/>
  <c r="AG91" i="6" s="1"/>
  <c r="AG92" i="6" s="1"/>
  <c r="AG93" i="6" s="1"/>
  <c r="AG94" i="6" s="1"/>
  <c r="AG95" i="6" s="1"/>
  <c r="AG96" i="6" s="1"/>
  <c r="AG97" i="6" s="1"/>
  <c r="AG98" i="6" s="1"/>
  <c r="AG99" i="6" s="1"/>
  <c r="AG100" i="6" s="1"/>
  <c r="AG101" i="6" s="1"/>
  <c r="AG102" i="6" s="1"/>
  <c r="AG103" i="6" s="1"/>
  <c r="AG104" i="6" s="1"/>
  <c r="AG105" i="6" s="1"/>
  <c r="AG106" i="6" s="1"/>
  <c r="AG107" i="6" s="1"/>
  <c r="AG108" i="6" s="1"/>
  <c r="AG109" i="6" s="1"/>
  <c r="AG110" i="6" s="1"/>
  <c r="AG111" i="6" s="1"/>
  <c r="AG112" i="6" s="1"/>
  <c r="AG113" i="6" s="1"/>
  <c r="AG114" i="6" s="1"/>
  <c r="AG115" i="6" s="1"/>
  <c r="AG116" i="6" s="1"/>
  <c r="AG117" i="6" s="1"/>
  <c r="AG118" i="6" s="1"/>
  <c r="AG119" i="6" s="1"/>
  <c r="AG120" i="6" s="1"/>
  <c r="AG121" i="6" s="1"/>
  <c r="AG122" i="6" s="1"/>
  <c r="AG123" i="6" s="1"/>
  <c r="AG124" i="6" s="1"/>
  <c r="AG125" i="6" s="1"/>
  <c r="AG126" i="6" s="1"/>
  <c r="AG127" i="6" s="1"/>
  <c r="AG128" i="6" s="1"/>
  <c r="AG129" i="6" s="1"/>
  <c r="AG130" i="6" s="1"/>
  <c r="AG131" i="6" s="1"/>
  <c r="AG132" i="6" s="1"/>
  <c r="AG133" i="6" s="1"/>
  <c r="AG134" i="6" s="1"/>
  <c r="AG135" i="6" s="1"/>
  <c r="AG136" i="6" s="1"/>
  <c r="AG137" i="6" s="1"/>
  <c r="AG138" i="6" s="1"/>
  <c r="AG139" i="6" s="1"/>
  <c r="AG140" i="6" s="1"/>
  <c r="AG141" i="6" s="1"/>
  <c r="AG142" i="6" s="1"/>
  <c r="AG143" i="6" s="1"/>
  <c r="AG144" i="6" s="1"/>
  <c r="AG145" i="6" s="1"/>
  <c r="AG146" i="6" s="1"/>
  <c r="AG147" i="6" s="1"/>
  <c r="AG148" i="6" s="1"/>
  <c r="AG149" i="6" s="1"/>
  <c r="AG150" i="6" s="1"/>
  <c r="AG151" i="6" s="1"/>
  <c r="AG152" i="6" s="1"/>
  <c r="AG153" i="6" s="1"/>
  <c r="AG154" i="6" s="1"/>
  <c r="AG155" i="6" s="1"/>
  <c r="AG156" i="6" s="1"/>
  <c r="AG157" i="6" s="1"/>
  <c r="AG158" i="6" s="1"/>
  <c r="AG159" i="6" s="1"/>
  <c r="AG160" i="6" s="1"/>
  <c r="AG161" i="6" s="1"/>
  <c r="AG162" i="6" s="1"/>
  <c r="AG163" i="6" s="1"/>
  <c r="AG164" i="6" s="1"/>
  <c r="AG165" i="6" s="1"/>
  <c r="AG166" i="6" s="1"/>
  <c r="AG167" i="6" s="1"/>
  <c r="AG168" i="6" s="1"/>
  <c r="AG169" i="6" s="1"/>
  <c r="AG170" i="6" s="1"/>
  <c r="AG171" i="6" s="1"/>
  <c r="AG172" i="6" s="1"/>
  <c r="AG173" i="6" s="1"/>
  <c r="AG174" i="6" s="1"/>
  <c r="AG175" i="6" s="1"/>
  <c r="AG176" i="6" s="1"/>
  <c r="AG177" i="6" s="1"/>
  <c r="AG178" i="6" s="1"/>
  <c r="AG179" i="6" s="1"/>
  <c r="AG180" i="6" s="1"/>
  <c r="AG181" i="6" s="1"/>
  <c r="AG182" i="6" s="1"/>
  <c r="AG183" i="6" s="1"/>
  <c r="AG184" i="6" s="1"/>
  <c r="AG185" i="6" s="1"/>
  <c r="AG186" i="6" s="1"/>
  <c r="AG187" i="6" s="1"/>
  <c r="AG188" i="6" s="1"/>
  <c r="AG189" i="6" s="1"/>
  <c r="AG190" i="6" s="1"/>
  <c r="AG191" i="6" s="1"/>
  <c r="AG192" i="6" s="1"/>
  <c r="AG193" i="6" s="1"/>
  <c r="AG194" i="6" s="1"/>
  <c r="AG195" i="6" s="1"/>
  <c r="AG196" i="6" s="1"/>
  <c r="AG197" i="6" s="1"/>
  <c r="AG198" i="6" s="1"/>
  <c r="AG199" i="6" s="1"/>
  <c r="AG200" i="6" s="1"/>
  <c r="AG201" i="6" s="1"/>
  <c r="AG202" i="6" s="1"/>
  <c r="AG203" i="6" s="1"/>
  <c r="AG204" i="6" s="1"/>
  <c r="AG205" i="6" s="1"/>
  <c r="AG206" i="6" s="1"/>
  <c r="AG207" i="6" s="1"/>
  <c r="AG208" i="6" s="1"/>
  <c r="AG209" i="6" s="1"/>
  <c r="AG210" i="6" s="1"/>
  <c r="AG211" i="6" s="1"/>
  <c r="AG212" i="6" s="1"/>
  <c r="AG213" i="6" s="1"/>
  <c r="AG214" i="6" s="1"/>
  <c r="AG215" i="6" s="1"/>
  <c r="AG216" i="6" s="1"/>
  <c r="AG217" i="6" s="1"/>
  <c r="AG218" i="6" s="1"/>
  <c r="AG219" i="6" s="1"/>
  <c r="AG220" i="6" s="1"/>
  <c r="AG221" i="6" s="1"/>
  <c r="AG222" i="6" s="1"/>
  <c r="AG223" i="6" s="1"/>
  <c r="AG224" i="6" s="1"/>
  <c r="AG225" i="6" s="1"/>
  <c r="AG226" i="6" s="1"/>
  <c r="AG227" i="6" s="1"/>
  <c r="AG228" i="6" s="1"/>
  <c r="AG229" i="6" s="1"/>
  <c r="AG230" i="6" s="1"/>
  <c r="AG231" i="6" s="1"/>
  <c r="AG232" i="6" s="1"/>
  <c r="AG233" i="6" s="1"/>
  <c r="AG234" i="6" s="1"/>
  <c r="AG235" i="6" s="1"/>
  <c r="AG236" i="6" s="1"/>
  <c r="AG237" i="6" s="1"/>
  <c r="AG238" i="6" s="1"/>
  <c r="AG239" i="6" s="1"/>
  <c r="AG240" i="6" s="1"/>
  <c r="AG241" i="6" s="1"/>
  <c r="AG242" i="6" s="1"/>
  <c r="AG243" i="6" s="1"/>
  <c r="AG244" i="6" s="1"/>
  <c r="AG245" i="6" s="1"/>
  <c r="AG246" i="6" s="1"/>
  <c r="AG247" i="6" s="1"/>
  <c r="AG248" i="6" s="1"/>
  <c r="AG249" i="6" s="1"/>
  <c r="AW2" i="6"/>
  <c r="K4" i="5" l="1" a="1"/>
  <c r="K4" i="5" s="1"/>
  <c r="AW3" i="6"/>
  <c r="AX3" i="6" s="1"/>
  <c r="AW4" i="6"/>
  <c r="X4" i="5" l="1"/>
  <c r="V4" i="5"/>
  <c r="N4" i="5"/>
  <c r="Y4" i="5"/>
  <c r="L4" i="5"/>
  <c r="Q4" i="5"/>
  <c r="W4" i="5"/>
  <c r="M4" i="5"/>
  <c r="P4" i="5"/>
  <c r="S4" i="5"/>
  <c r="T4" i="5"/>
  <c r="O4" i="5"/>
  <c r="U4" i="5"/>
  <c r="R4" i="5"/>
  <c r="AX4" i="6"/>
  <c r="AW5" i="6"/>
  <c r="AX5" i="6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4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3" i="2"/>
  <c r="AE250" i="1"/>
  <c r="AC250" i="1"/>
  <c r="AA250" i="1"/>
  <c r="Y250" i="1"/>
  <c r="W250" i="1"/>
  <c r="U250" i="1"/>
  <c r="S250" i="1"/>
  <c r="Q250" i="1"/>
  <c r="O250" i="1"/>
  <c r="M250" i="1"/>
  <c r="K250" i="1"/>
  <c r="I250" i="1"/>
  <c r="G250" i="1"/>
  <c r="E250" i="1"/>
  <c r="C25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3" i="1"/>
  <c r="AC3" i="1"/>
  <c r="AA3" i="1"/>
  <c r="Y3" i="1"/>
  <c r="W3" i="1"/>
  <c r="U3" i="1"/>
  <c r="S3" i="1"/>
  <c r="Q3" i="1"/>
  <c r="O3" i="1"/>
  <c r="M3" i="1"/>
  <c r="K3" i="1"/>
  <c r="I3" i="1"/>
  <c r="G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3" i="1"/>
  <c r="K8" i="5" l="1" a="1"/>
  <c r="K8" i="5" s="1"/>
  <c r="K7" i="5" a="1"/>
  <c r="K7" i="5" s="1"/>
  <c r="AW6" i="6"/>
  <c r="AX6" i="6" s="1"/>
  <c r="L8" i="5" l="1"/>
  <c r="AW7" i="6"/>
  <c r="AX7" i="6" s="1"/>
  <c r="L17" i="5" l="1"/>
  <c r="K17" i="5"/>
  <c r="L16" i="5"/>
  <c r="M17" i="5"/>
  <c r="K16" i="5"/>
  <c r="AW8" i="6"/>
  <c r="AX8" i="6" s="1"/>
  <c r="AW9" i="6" l="1"/>
  <c r="AX9" i="6" s="1"/>
  <c r="AW10" i="6" l="1"/>
  <c r="AX10" i="6" s="1"/>
  <c r="AW11" i="6" l="1"/>
  <c r="AX11" i="6" s="1"/>
  <c r="AW12" i="6" l="1"/>
  <c r="AX12" i="6" s="1"/>
  <c r="AW13" i="6" l="1"/>
  <c r="AX13" i="6" s="1"/>
  <c r="AW14" i="6" l="1"/>
  <c r="AX14" i="6" s="1"/>
  <c r="AW15" i="6" l="1"/>
  <c r="AX15" i="6" s="1"/>
  <c r="AW16" i="6" l="1"/>
  <c r="AX16" i="6" s="1"/>
  <c r="AW17" i="6" l="1"/>
  <c r="AX17" i="6" s="1"/>
  <c r="AW18" i="6" l="1"/>
  <c r="AX18" i="6" s="1"/>
  <c r="AW19" i="6" l="1"/>
  <c r="AX19" i="6" s="1"/>
  <c r="AW20" i="6" l="1"/>
  <c r="AX20" i="6" s="1"/>
  <c r="AW21" i="6" l="1"/>
  <c r="AX21" i="6" s="1"/>
  <c r="AW22" i="6" l="1"/>
  <c r="AX22" i="6" s="1"/>
  <c r="AW23" i="6" l="1"/>
  <c r="AX23" i="6" s="1"/>
  <c r="AW24" i="6" l="1"/>
  <c r="AX24" i="6" s="1"/>
  <c r="AW25" i="6" l="1"/>
  <c r="AX25" i="6" s="1"/>
  <c r="AW26" i="6" l="1"/>
  <c r="AX26" i="6" s="1"/>
  <c r="AW27" i="6" l="1"/>
  <c r="AX27" i="6" s="1"/>
  <c r="AW28" i="6" l="1"/>
  <c r="AX28" i="6" s="1"/>
  <c r="AW29" i="6" l="1"/>
  <c r="AX29" i="6" s="1"/>
  <c r="AW30" i="6" l="1"/>
  <c r="AX30" i="6" s="1"/>
  <c r="AW31" i="6" l="1"/>
  <c r="AX31" i="6" s="1"/>
  <c r="AW32" i="6" l="1"/>
  <c r="AX32" i="6" s="1"/>
  <c r="AW33" i="6" l="1"/>
  <c r="AX33" i="6" s="1"/>
  <c r="AW34" i="6" l="1"/>
  <c r="AX34" i="6" s="1"/>
  <c r="AW35" i="6" l="1"/>
  <c r="AX35" i="6" s="1"/>
  <c r="AW36" i="6" l="1"/>
  <c r="AX36" i="6" s="1"/>
  <c r="AW37" i="6" l="1"/>
  <c r="AX37" i="6" s="1"/>
  <c r="AW38" i="6" l="1"/>
  <c r="AX38" i="6" s="1"/>
  <c r="AW39" i="6" l="1"/>
  <c r="AX39" i="6" s="1"/>
  <c r="AW40" i="6" l="1"/>
  <c r="AX40" i="6" s="1"/>
  <c r="AW41" i="6" l="1"/>
  <c r="AX41" i="6" s="1"/>
  <c r="AW42" i="6" l="1"/>
  <c r="AX42" i="6" s="1"/>
  <c r="AW43" i="6" l="1"/>
  <c r="AX43" i="6" s="1"/>
  <c r="AW44" i="6" l="1"/>
  <c r="AX44" i="6" s="1"/>
  <c r="AW45" i="6" l="1"/>
  <c r="AX45" i="6" s="1"/>
  <c r="AW46" i="6" l="1"/>
  <c r="AX46" i="6" s="1"/>
  <c r="AW47" i="6" l="1"/>
  <c r="AX47" i="6" s="1"/>
  <c r="AW48" i="6" l="1"/>
  <c r="AX48" i="6" s="1"/>
  <c r="AW49" i="6" l="1"/>
  <c r="AX49" i="6" s="1"/>
  <c r="AW50" i="6" l="1"/>
  <c r="AX50" i="6" s="1"/>
  <c r="AW51" i="6" l="1"/>
  <c r="AX51" i="6" s="1"/>
  <c r="AW52" i="6" l="1"/>
  <c r="AX52" i="6" s="1"/>
  <c r="AW53" i="6" l="1"/>
  <c r="AX53" i="6" s="1"/>
  <c r="AW54" i="6" l="1"/>
  <c r="AX54" i="6" s="1"/>
  <c r="AW55" i="6" l="1"/>
  <c r="AX55" i="6" s="1"/>
  <c r="AW56" i="6" l="1"/>
  <c r="AX56" i="6" s="1"/>
  <c r="AW57" i="6" l="1"/>
  <c r="AX57" i="6" s="1"/>
  <c r="AW58" i="6" l="1"/>
  <c r="AX58" i="6" s="1"/>
  <c r="AW59" i="6" l="1"/>
  <c r="AX59" i="6" s="1"/>
  <c r="AW60" i="6" l="1"/>
  <c r="AX60" i="6" s="1"/>
  <c r="AW61" i="6" l="1"/>
  <c r="AX61" i="6" s="1"/>
  <c r="AW62" i="6" l="1"/>
  <c r="AX62" i="6" s="1"/>
  <c r="AW63" i="6" l="1"/>
  <c r="AX63" i="6" s="1"/>
  <c r="AW64" i="6" l="1"/>
  <c r="AX64" i="6" s="1"/>
  <c r="AW65" i="6" l="1"/>
  <c r="AX65" i="6" s="1"/>
  <c r="AW66" i="6" l="1"/>
  <c r="AX66" i="6" s="1"/>
  <c r="AW67" i="6" l="1"/>
  <c r="AX67" i="6" s="1"/>
  <c r="AW68" i="6" l="1"/>
  <c r="AX68" i="6" s="1"/>
  <c r="AW69" i="6" l="1"/>
  <c r="AX69" i="6" s="1"/>
  <c r="AW70" i="6" l="1"/>
  <c r="AX70" i="6" s="1"/>
  <c r="AW71" i="6" l="1"/>
  <c r="AX71" i="6" s="1"/>
  <c r="AW72" i="6" l="1"/>
  <c r="AX72" i="6" s="1"/>
  <c r="AW73" i="6" l="1"/>
  <c r="AX73" i="6" s="1"/>
  <c r="AW74" i="6" l="1"/>
  <c r="AX74" i="6" s="1"/>
  <c r="AW75" i="6" l="1"/>
  <c r="AX75" i="6" s="1"/>
  <c r="AW76" i="6" l="1"/>
  <c r="AX76" i="6" s="1"/>
  <c r="AW77" i="6" l="1"/>
  <c r="AX77" i="6" s="1"/>
  <c r="AW78" i="6" l="1"/>
  <c r="AX78" i="6" s="1"/>
  <c r="AW79" i="6" l="1"/>
  <c r="AX79" i="6" s="1"/>
  <c r="AW80" i="6" l="1"/>
  <c r="AX80" i="6" s="1"/>
  <c r="AW81" i="6" l="1"/>
  <c r="AX81" i="6" s="1"/>
  <c r="AW82" i="6" l="1"/>
  <c r="AX82" i="6" s="1"/>
  <c r="AW83" i="6" l="1"/>
  <c r="AX83" i="6" s="1"/>
  <c r="AW84" i="6" l="1"/>
  <c r="AX84" i="6" s="1"/>
  <c r="AW85" i="6" l="1"/>
  <c r="AX85" i="6" s="1"/>
  <c r="AW86" i="6" l="1"/>
  <c r="AX86" i="6" s="1"/>
  <c r="AW87" i="6" l="1"/>
  <c r="AX87" i="6" s="1"/>
  <c r="AW88" i="6" l="1"/>
  <c r="AX88" i="6" s="1"/>
  <c r="AW89" i="6" l="1"/>
  <c r="AX89" i="6" s="1"/>
  <c r="AW90" i="6" l="1"/>
  <c r="AX90" i="6" s="1"/>
  <c r="AW91" i="6" l="1"/>
  <c r="AX91" i="6" s="1"/>
  <c r="AW92" i="6" l="1"/>
  <c r="AX92" i="6" s="1"/>
  <c r="AW93" i="6" l="1"/>
  <c r="AX93" i="6" s="1"/>
  <c r="AW94" i="6" l="1"/>
  <c r="AX94" i="6" s="1"/>
  <c r="AW95" i="6" l="1"/>
  <c r="AX95" i="6" s="1"/>
  <c r="AW96" i="6" l="1"/>
  <c r="AX96" i="6" s="1"/>
  <c r="AW97" i="6" l="1"/>
  <c r="AX97" i="6" s="1"/>
  <c r="AW98" i="6" l="1"/>
  <c r="AX98" i="6" s="1"/>
  <c r="AW99" i="6" l="1"/>
  <c r="AX99" i="6" s="1"/>
  <c r="AW100" i="6" l="1"/>
  <c r="AX100" i="6" s="1"/>
  <c r="AW101" i="6" l="1"/>
  <c r="AX101" i="6" s="1"/>
  <c r="AW102" i="6" l="1"/>
  <c r="AX102" i="6" s="1"/>
  <c r="AW103" i="6" l="1"/>
  <c r="AX103" i="6" s="1"/>
  <c r="AW104" i="6" l="1"/>
  <c r="AX104" i="6" s="1"/>
  <c r="AW105" i="6" l="1"/>
  <c r="AX105" i="6" s="1"/>
  <c r="AW106" i="6" l="1"/>
  <c r="AX106" i="6" s="1"/>
  <c r="AW107" i="6" l="1"/>
  <c r="AX107" i="6" s="1"/>
  <c r="AW108" i="6" l="1"/>
  <c r="AX108" i="6" s="1"/>
  <c r="AW109" i="6" l="1"/>
  <c r="AX109" i="6" s="1"/>
  <c r="AW110" i="6" l="1"/>
  <c r="AX110" i="6" s="1"/>
  <c r="AW111" i="6" l="1"/>
  <c r="AX111" i="6" s="1"/>
  <c r="AW112" i="6" l="1"/>
  <c r="AX112" i="6" s="1"/>
  <c r="AW113" i="6" l="1"/>
  <c r="AX113" i="6" s="1"/>
  <c r="AW114" i="6" l="1"/>
  <c r="AX114" i="6" s="1"/>
  <c r="AW115" i="6" l="1"/>
  <c r="AX115" i="6" s="1"/>
  <c r="AW116" i="6" l="1"/>
  <c r="AX116" i="6" s="1"/>
  <c r="AW117" i="6" l="1"/>
  <c r="AX117" i="6" s="1"/>
  <c r="AW118" i="6" l="1"/>
  <c r="AX118" i="6" s="1"/>
  <c r="AW119" i="6" l="1"/>
  <c r="AX119" i="6" s="1"/>
  <c r="AW120" i="6" l="1"/>
  <c r="AX120" i="6" s="1"/>
  <c r="AW121" i="6" l="1"/>
  <c r="AX121" i="6" s="1"/>
  <c r="AW122" i="6" l="1"/>
  <c r="AX122" i="6" s="1"/>
  <c r="AW123" i="6" l="1"/>
  <c r="AX123" i="6" s="1"/>
  <c r="AW124" i="6" l="1"/>
  <c r="AX124" i="6" s="1"/>
  <c r="AW125" i="6" l="1"/>
  <c r="AX125" i="6" s="1"/>
  <c r="AW126" i="6" l="1"/>
  <c r="AX126" i="6" s="1"/>
  <c r="AW127" i="6" l="1"/>
  <c r="AX127" i="6" s="1"/>
  <c r="AW128" i="6" l="1"/>
  <c r="AX128" i="6" s="1"/>
  <c r="AW129" i="6" l="1"/>
  <c r="AX129" i="6" s="1"/>
  <c r="AW130" i="6" l="1"/>
  <c r="AX130" i="6" s="1"/>
  <c r="AW131" i="6" l="1"/>
  <c r="AX131" i="6" s="1"/>
  <c r="AW132" i="6" l="1"/>
  <c r="AX132" i="6" s="1"/>
  <c r="AW133" i="6" l="1"/>
  <c r="AX133" i="6" s="1"/>
  <c r="AW134" i="6" l="1"/>
  <c r="AX134" i="6" s="1"/>
  <c r="AW135" i="6" l="1"/>
  <c r="AX135" i="6" s="1"/>
  <c r="AW136" i="6" l="1"/>
  <c r="AX136" i="6" s="1"/>
  <c r="AW137" i="6" l="1"/>
  <c r="AX137" i="6" s="1"/>
  <c r="AW138" i="6" l="1"/>
  <c r="AX138" i="6" s="1"/>
  <c r="AW139" i="6" l="1"/>
  <c r="AX139" i="6" s="1"/>
  <c r="AW140" i="6" l="1"/>
  <c r="AX140" i="6" s="1"/>
  <c r="AW141" i="6" l="1"/>
  <c r="AX141" i="6" s="1"/>
  <c r="AW142" i="6" l="1"/>
  <c r="AX142" i="6" s="1"/>
  <c r="AW143" i="6" l="1"/>
  <c r="AX143" i="6" s="1"/>
  <c r="AW144" i="6" l="1"/>
  <c r="AX144" i="6" s="1"/>
  <c r="AW145" i="6" l="1"/>
  <c r="AX145" i="6" s="1"/>
  <c r="AW146" i="6" l="1"/>
  <c r="AX146" i="6" s="1"/>
  <c r="AW147" i="6" l="1"/>
  <c r="AX147" i="6" s="1"/>
  <c r="AW148" i="6" l="1"/>
  <c r="AX148" i="6" s="1"/>
  <c r="AW149" i="6" l="1"/>
  <c r="AX149" i="6" s="1"/>
  <c r="AW150" i="6" l="1"/>
  <c r="AX150" i="6" s="1"/>
  <c r="AW151" i="6" l="1"/>
  <c r="AX151" i="6" s="1"/>
  <c r="AW152" i="6" l="1"/>
  <c r="AX152" i="6" s="1"/>
  <c r="AW153" i="6" l="1"/>
  <c r="AX153" i="6" s="1"/>
  <c r="AW154" i="6" l="1"/>
  <c r="AX154" i="6" s="1"/>
  <c r="AW155" i="6" l="1"/>
  <c r="AX155" i="6" s="1"/>
  <c r="AW156" i="6" l="1"/>
  <c r="AX156" i="6" s="1"/>
  <c r="AW157" i="6" l="1"/>
  <c r="AX157" i="6" s="1"/>
  <c r="AW158" i="6" l="1"/>
  <c r="AX158" i="6" s="1"/>
  <c r="AW159" i="6" l="1"/>
  <c r="AX159" i="6" s="1"/>
  <c r="AW160" i="6" l="1"/>
  <c r="AX160" i="6" s="1"/>
  <c r="AW161" i="6" l="1"/>
  <c r="AX161" i="6" s="1"/>
  <c r="AW162" i="6" l="1"/>
  <c r="AX162" i="6" s="1"/>
  <c r="AW163" i="6" l="1"/>
  <c r="AX163" i="6" s="1"/>
  <c r="AW164" i="6" l="1"/>
  <c r="AX164" i="6" s="1"/>
  <c r="AW165" i="6" l="1"/>
  <c r="AX165" i="6" s="1"/>
  <c r="AW166" i="6" l="1"/>
  <c r="AX166" i="6" s="1"/>
  <c r="AW167" i="6" l="1"/>
  <c r="AX167" i="6" s="1"/>
  <c r="AW168" i="6" l="1"/>
  <c r="AX168" i="6" s="1"/>
  <c r="AW169" i="6" l="1"/>
  <c r="AX169" i="6" s="1"/>
  <c r="AW170" i="6" l="1"/>
  <c r="AX170" i="6" s="1"/>
  <c r="AW171" i="6" l="1"/>
  <c r="AX171" i="6" s="1"/>
  <c r="AW172" i="6" l="1"/>
  <c r="AX172" i="6" s="1"/>
  <c r="AW173" i="6" l="1"/>
  <c r="AX173" i="6" s="1"/>
  <c r="AW174" i="6" l="1"/>
  <c r="AX174" i="6" s="1"/>
  <c r="AW175" i="6" l="1"/>
  <c r="AX175" i="6" s="1"/>
  <c r="AW176" i="6" l="1"/>
  <c r="AX176" i="6" s="1"/>
  <c r="AW177" i="6" l="1"/>
  <c r="AX177" i="6" s="1"/>
  <c r="AW178" i="6" l="1"/>
  <c r="AX178" i="6" s="1"/>
  <c r="AW179" i="6" l="1"/>
  <c r="AX179" i="6" s="1"/>
  <c r="AW180" i="6" l="1"/>
  <c r="AX180" i="6" s="1"/>
  <c r="AW181" i="6" l="1"/>
  <c r="AX181" i="6" s="1"/>
  <c r="AW182" i="6" l="1"/>
  <c r="AX182" i="6" s="1"/>
  <c r="AW183" i="6" l="1"/>
  <c r="AX183" i="6" s="1"/>
  <c r="AW184" i="6" l="1"/>
  <c r="AX184" i="6" s="1"/>
  <c r="AW185" i="6" l="1"/>
  <c r="AX185" i="6" s="1"/>
  <c r="AW186" i="6" l="1"/>
  <c r="AX186" i="6" s="1"/>
  <c r="AW187" i="6" l="1"/>
  <c r="AX187" i="6" s="1"/>
  <c r="AW188" i="6" l="1"/>
  <c r="AX188" i="6" s="1"/>
  <c r="AW189" i="6" l="1"/>
  <c r="AX189" i="6" s="1"/>
  <c r="AW190" i="6" l="1"/>
  <c r="AX190" i="6" s="1"/>
  <c r="AW191" i="6" l="1"/>
  <c r="AX191" i="6" s="1"/>
  <c r="AW192" i="6" l="1"/>
  <c r="AX192" i="6" s="1"/>
  <c r="AW193" i="6" l="1"/>
  <c r="AX193" i="6" s="1"/>
  <c r="AW194" i="6" l="1"/>
  <c r="AX194" i="6" s="1"/>
  <c r="AW195" i="6" l="1"/>
  <c r="AX195" i="6" s="1"/>
  <c r="AW196" i="6" l="1"/>
  <c r="AX196" i="6" s="1"/>
  <c r="AW197" i="6" l="1"/>
  <c r="AX197" i="6" s="1"/>
  <c r="AW198" i="6" l="1"/>
  <c r="AX198" i="6" s="1"/>
  <c r="AW199" i="6" l="1"/>
  <c r="AX199" i="6" s="1"/>
  <c r="AW200" i="6" l="1"/>
  <c r="AX200" i="6" s="1"/>
  <c r="AW201" i="6" l="1"/>
  <c r="AX201" i="6" s="1"/>
  <c r="AW202" i="6" l="1"/>
  <c r="AX202" i="6" s="1"/>
  <c r="AW203" i="6" l="1"/>
  <c r="AX203" i="6" s="1"/>
  <c r="AW204" i="6" l="1"/>
  <c r="AX204" i="6" s="1"/>
  <c r="AW205" i="6" l="1"/>
  <c r="AX205" i="6" s="1"/>
  <c r="AW206" i="6" l="1"/>
  <c r="AX206" i="6" s="1"/>
  <c r="AW207" i="6" l="1"/>
  <c r="AX207" i="6" s="1"/>
  <c r="AW208" i="6" l="1"/>
  <c r="AX208" i="6" s="1"/>
  <c r="AW209" i="6" l="1"/>
  <c r="AX209" i="6" s="1"/>
  <c r="AW210" i="6" l="1"/>
  <c r="AX210" i="6" s="1"/>
  <c r="AW211" i="6" l="1"/>
  <c r="AX211" i="6" s="1"/>
  <c r="AW212" i="6" l="1"/>
  <c r="AX212" i="6" s="1"/>
  <c r="AW213" i="6" l="1"/>
  <c r="AX213" i="6" s="1"/>
  <c r="AW214" i="6" l="1"/>
  <c r="AX214" i="6" s="1"/>
  <c r="AW215" i="6" l="1"/>
  <c r="AX215" i="6" s="1"/>
  <c r="AW216" i="6" l="1"/>
  <c r="AX216" i="6" s="1"/>
  <c r="AW217" i="6" l="1"/>
  <c r="AX217" i="6" s="1"/>
  <c r="AW218" i="6" l="1"/>
  <c r="AX218" i="6" s="1"/>
  <c r="AW219" i="6" l="1"/>
  <c r="AX219" i="6" s="1"/>
  <c r="AW220" i="6" l="1"/>
  <c r="AX220" i="6" s="1"/>
  <c r="AW221" i="6" l="1"/>
  <c r="AX221" i="6" s="1"/>
  <c r="AW222" i="6" l="1"/>
  <c r="AX222" i="6" s="1"/>
  <c r="AW223" i="6" l="1"/>
  <c r="AX223" i="6" s="1"/>
  <c r="AW224" i="6" l="1"/>
  <c r="AX224" i="6" s="1"/>
  <c r="AW225" i="6" l="1"/>
  <c r="AX225" i="6" s="1"/>
  <c r="AW226" i="6" l="1"/>
  <c r="AX226" i="6" s="1"/>
  <c r="AW227" i="6" l="1"/>
  <c r="AX227" i="6" s="1"/>
  <c r="AW228" i="6" l="1"/>
  <c r="AX228" i="6" s="1"/>
  <c r="AW229" i="6" l="1"/>
  <c r="AX229" i="6" s="1"/>
  <c r="AW230" i="6" l="1"/>
  <c r="AX230" i="6" s="1"/>
  <c r="AW231" i="6" l="1"/>
  <c r="AX231" i="6" s="1"/>
  <c r="AW232" i="6" l="1"/>
  <c r="AX232" i="6" s="1"/>
  <c r="AW233" i="6" l="1"/>
  <c r="AX233" i="6" s="1"/>
  <c r="AW234" i="6" l="1"/>
  <c r="AX234" i="6" s="1"/>
  <c r="AW235" i="6" l="1"/>
  <c r="AX235" i="6" s="1"/>
  <c r="AW236" i="6" l="1"/>
  <c r="AX236" i="6" s="1"/>
  <c r="AW237" i="6" l="1"/>
  <c r="AX237" i="6" s="1"/>
  <c r="AW238" i="6" l="1"/>
  <c r="AX238" i="6" s="1"/>
  <c r="AW239" i="6" l="1"/>
  <c r="AX239" i="6" s="1"/>
  <c r="AW240" i="6" l="1"/>
  <c r="AX240" i="6" s="1"/>
  <c r="AW241" i="6" l="1"/>
  <c r="AX241" i="6" s="1"/>
  <c r="AW242" i="6" l="1"/>
  <c r="AX242" i="6" s="1"/>
  <c r="AW243" i="6" l="1"/>
  <c r="AX243" i="6" s="1"/>
  <c r="AW244" i="6" l="1"/>
  <c r="AX244" i="6" s="1"/>
  <c r="AW245" i="6" l="1"/>
  <c r="AX245" i="6" s="1"/>
  <c r="AW246" i="6" l="1"/>
  <c r="AX246" i="6" s="1"/>
  <c r="AW247" i="6" l="1"/>
  <c r="AX247" i="6" s="1"/>
  <c r="AW249" i="6" l="1"/>
  <c r="AW248" i="6"/>
  <c r="AX248" i="6" s="1"/>
  <c r="AX249" i="6" l="1"/>
  <c r="AQ25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<sst xmlns="http://schemas.openxmlformats.org/spreadsheetml/2006/main" count="253" uniqueCount="42">
  <si>
    <t>Date</t>
  </si>
  <si>
    <t>BEL</t>
  </si>
  <si>
    <t>COALINDIA</t>
  </si>
  <si>
    <t>HCLTECH</t>
  </si>
  <si>
    <t>INFY</t>
  </si>
  <si>
    <t>IOC</t>
  </si>
  <si>
    <t>ITC</t>
  </si>
  <si>
    <t>KALYANKJIL</t>
  </si>
  <si>
    <t>LT</t>
  </si>
  <si>
    <t>MAXHEALTH</t>
  </si>
  <si>
    <t>PFC</t>
  </si>
  <si>
    <t>RECLTD</t>
  </si>
  <si>
    <t>SDBL</t>
  </si>
  <si>
    <t>SUZLON</t>
  </si>
  <si>
    <t>TATAPOWER</t>
  </si>
  <si>
    <t>TVSMOTOR</t>
  </si>
  <si>
    <t>D.Return</t>
  </si>
  <si>
    <t>Average Rt.</t>
  </si>
  <si>
    <t>Standard Deviation</t>
  </si>
  <si>
    <t>Standard Deviation Matrix</t>
  </si>
  <si>
    <t>Correlation Matrix</t>
  </si>
  <si>
    <t>Weights</t>
  </si>
  <si>
    <t>Wt. Sd.</t>
  </si>
  <si>
    <t>Portfolio Variance</t>
  </si>
  <si>
    <t>Portfolio  Sd.</t>
  </si>
  <si>
    <t>Wt.</t>
  </si>
  <si>
    <t>Starting Value</t>
  </si>
  <si>
    <t>Portfolio Sd.</t>
  </si>
  <si>
    <t>Daily Rt.</t>
  </si>
  <si>
    <t>Portfolio Return</t>
  </si>
  <si>
    <t>Yearly</t>
  </si>
  <si>
    <t>Portfolio Return Range</t>
  </si>
  <si>
    <t>1st</t>
  </si>
  <si>
    <t>2nd</t>
  </si>
  <si>
    <t>3rd</t>
  </si>
  <si>
    <t>Confidence</t>
  </si>
  <si>
    <t>Upper Limit</t>
  </si>
  <si>
    <t>Lower Limit</t>
  </si>
  <si>
    <t>Avg. Daily Rt.</t>
  </si>
  <si>
    <t>Wt. Yr. Rt.</t>
  </si>
  <si>
    <t xml:space="preserve">So we started with investment value of Rs. 100 (normalized), and in last one year that value has gone up by </t>
  </si>
  <si>
    <t>Total 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</si>
</sst>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164" fontId="2" fillId="2" borderId="1" xfId="1" applyNumberFormat="1" applyFont="1" applyFill="1" applyBorder="1"/>
    <xf numFmtId="0" fontId="2" fillId="0" borderId="0" xfId="0" applyFont="1"/>
    <xf numFmtId="164" fontId="2" fillId="0" borderId="0" xfId="1" applyNumberFormat="1" applyFont="1"/>
    <xf numFmtId="10" fontId="0" fillId="0" borderId="0" xfId="1" applyNumberFormat="1" applyFont="1"/>
    <xf numFmtId="14" fontId="2" fillId="0" borderId="0" xfId="0" applyNumberFormat="1" applyFont="1"/>
    <xf numFmtId="165" fontId="0" fillId="0" borderId="0" xfId="0" applyNumberFormat="1"/>
    <xf numFmtId="166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 applyAlignment="1"/>
    <xf numFmtId="0" fontId="2" fillId="0" borderId="5" xfId="0" applyFont="1" applyBorder="1"/>
    <xf numFmtId="0" fontId="2" fillId="0" borderId="7" xfId="0" applyFont="1" applyBorder="1"/>
    <xf numFmtId="10" fontId="0" fillId="0" borderId="8" xfId="0" applyNumberFormat="1" applyBorder="1"/>
    <xf numFmtId="9" fontId="0" fillId="0" borderId="6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10" fontId="0" fillId="4" borderId="0" xfId="1" applyNumberFormat="1" applyFont="1" applyFill="1" applyAlignment="1">
      <alignment wrapText="1"/>
    </xf>
    <xf numFmtId="0" fontId="2" fillId="5" borderId="0" xfId="0" applyFont="1" applyFill="1"/>
    <xf numFmtId="9" fontId="2" fillId="5" borderId="0" xfId="0" applyNumberFormat="1" applyFont="1" applyFill="1"/>
    <xf numFmtId="10" fontId="2" fillId="3" borderId="0" xfId="0" applyNumberFormat="1" applyFont="1" applyFill="1"/>
    <xf numFmtId="10" fontId="2" fillId="3" borderId="0" xfId="1" applyNumberFormat="1" applyFont="1" applyFill="1"/>
    <xf numFmtId="164" fontId="2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0419947506562"/>
          <c:y val="0.19486111111111112"/>
          <c:w val="0.83749978127734037"/>
          <c:h val="0.59832276173811605"/>
        </c:manualLayout>
      </c:layout>
      <c:lineChart>
        <c:grouping val="standard"/>
        <c:varyColors val="0"/>
        <c:ser>
          <c:idx val="0"/>
          <c:order val="0"/>
          <c:tx>
            <c:strRef>
              <c:f>'Equity Curve'!$AW$1</c:f>
              <c:strCache>
                <c:ptCount val="1"/>
                <c:pt idx="0">
                  <c:v>Starting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'Equity Curve'!$C$2:$C$249</c:f>
              <c:numCache>
                <c:formatCode>m/d/yyyy</c:formatCode>
                <c:ptCount val="248"/>
                <c:pt idx="0">
                  <c:v>44841</c:v>
                </c:pt>
                <c:pt idx="1">
                  <c:v>44844</c:v>
                </c:pt>
                <c:pt idx="2">
                  <c:v>44845</c:v>
                </c:pt>
                <c:pt idx="3">
                  <c:v>44846</c:v>
                </c:pt>
                <c:pt idx="4">
                  <c:v>44847</c:v>
                </c:pt>
                <c:pt idx="5">
                  <c:v>44848</c:v>
                </c:pt>
                <c:pt idx="6">
                  <c:v>44851</c:v>
                </c:pt>
                <c:pt idx="7">
                  <c:v>44852</c:v>
                </c:pt>
                <c:pt idx="8">
                  <c:v>44853</c:v>
                </c:pt>
                <c:pt idx="9">
                  <c:v>44854</c:v>
                </c:pt>
                <c:pt idx="10">
                  <c:v>44855</c:v>
                </c:pt>
                <c:pt idx="11">
                  <c:v>44858</c:v>
                </c:pt>
                <c:pt idx="12">
                  <c:v>44859</c:v>
                </c:pt>
                <c:pt idx="13">
                  <c:v>44861</c:v>
                </c:pt>
                <c:pt idx="14">
                  <c:v>44862</c:v>
                </c:pt>
                <c:pt idx="15">
                  <c:v>44865</c:v>
                </c:pt>
                <c:pt idx="16">
                  <c:v>44866</c:v>
                </c:pt>
                <c:pt idx="17">
                  <c:v>44867</c:v>
                </c:pt>
                <c:pt idx="18">
                  <c:v>44868</c:v>
                </c:pt>
                <c:pt idx="19">
                  <c:v>44869</c:v>
                </c:pt>
                <c:pt idx="20">
                  <c:v>44872</c:v>
                </c:pt>
                <c:pt idx="21">
                  <c:v>44874</c:v>
                </c:pt>
                <c:pt idx="22">
                  <c:v>44875</c:v>
                </c:pt>
                <c:pt idx="23">
                  <c:v>44876</c:v>
                </c:pt>
                <c:pt idx="24">
                  <c:v>44879</c:v>
                </c:pt>
                <c:pt idx="25">
                  <c:v>44880</c:v>
                </c:pt>
                <c:pt idx="26">
                  <c:v>44881</c:v>
                </c:pt>
                <c:pt idx="27">
                  <c:v>44882</c:v>
                </c:pt>
                <c:pt idx="28">
                  <c:v>44883</c:v>
                </c:pt>
                <c:pt idx="29">
                  <c:v>44886</c:v>
                </c:pt>
                <c:pt idx="30">
                  <c:v>44887</c:v>
                </c:pt>
                <c:pt idx="31">
                  <c:v>44888</c:v>
                </c:pt>
                <c:pt idx="32">
                  <c:v>44889</c:v>
                </c:pt>
                <c:pt idx="33">
                  <c:v>44890</c:v>
                </c:pt>
                <c:pt idx="34">
                  <c:v>44893</c:v>
                </c:pt>
                <c:pt idx="35">
                  <c:v>44894</c:v>
                </c:pt>
                <c:pt idx="36">
                  <c:v>44895</c:v>
                </c:pt>
                <c:pt idx="37">
                  <c:v>44896</c:v>
                </c:pt>
                <c:pt idx="38">
                  <c:v>44897</c:v>
                </c:pt>
                <c:pt idx="39">
                  <c:v>44900</c:v>
                </c:pt>
                <c:pt idx="40">
                  <c:v>44901</c:v>
                </c:pt>
                <c:pt idx="41">
                  <c:v>44902</c:v>
                </c:pt>
                <c:pt idx="42">
                  <c:v>44903</c:v>
                </c:pt>
                <c:pt idx="43">
                  <c:v>44904</c:v>
                </c:pt>
                <c:pt idx="44">
                  <c:v>44907</c:v>
                </c:pt>
                <c:pt idx="45">
                  <c:v>44908</c:v>
                </c:pt>
                <c:pt idx="46">
                  <c:v>44909</c:v>
                </c:pt>
                <c:pt idx="47">
                  <c:v>44910</c:v>
                </c:pt>
                <c:pt idx="48">
                  <c:v>44911</c:v>
                </c:pt>
                <c:pt idx="49">
                  <c:v>44914</c:v>
                </c:pt>
                <c:pt idx="50">
                  <c:v>44915</c:v>
                </c:pt>
                <c:pt idx="51">
                  <c:v>44916</c:v>
                </c:pt>
                <c:pt idx="52">
                  <c:v>44917</c:v>
                </c:pt>
                <c:pt idx="53">
                  <c:v>44918</c:v>
                </c:pt>
                <c:pt idx="54">
                  <c:v>44921</c:v>
                </c:pt>
                <c:pt idx="55">
                  <c:v>44922</c:v>
                </c:pt>
                <c:pt idx="56">
                  <c:v>44923</c:v>
                </c:pt>
                <c:pt idx="57">
                  <c:v>44924</c:v>
                </c:pt>
                <c:pt idx="58">
                  <c:v>44925</c:v>
                </c:pt>
                <c:pt idx="59">
                  <c:v>44928</c:v>
                </c:pt>
                <c:pt idx="60">
                  <c:v>44929</c:v>
                </c:pt>
                <c:pt idx="61">
                  <c:v>44930</c:v>
                </c:pt>
                <c:pt idx="62">
                  <c:v>44931</c:v>
                </c:pt>
                <c:pt idx="63">
                  <c:v>44932</c:v>
                </c:pt>
                <c:pt idx="64">
                  <c:v>44935</c:v>
                </c:pt>
                <c:pt idx="65">
                  <c:v>44936</c:v>
                </c:pt>
                <c:pt idx="66">
                  <c:v>44937</c:v>
                </c:pt>
                <c:pt idx="67">
                  <c:v>44938</c:v>
                </c:pt>
                <c:pt idx="68">
                  <c:v>44939</c:v>
                </c:pt>
                <c:pt idx="69">
                  <c:v>44942</c:v>
                </c:pt>
                <c:pt idx="70">
                  <c:v>44943</c:v>
                </c:pt>
                <c:pt idx="71">
                  <c:v>44944</c:v>
                </c:pt>
                <c:pt idx="72">
                  <c:v>44945</c:v>
                </c:pt>
                <c:pt idx="73">
                  <c:v>44946</c:v>
                </c:pt>
                <c:pt idx="74">
                  <c:v>44949</c:v>
                </c:pt>
                <c:pt idx="75">
                  <c:v>44950</c:v>
                </c:pt>
                <c:pt idx="76">
                  <c:v>44951</c:v>
                </c:pt>
                <c:pt idx="77">
                  <c:v>44953</c:v>
                </c:pt>
                <c:pt idx="78">
                  <c:v>44956</c:v>
                </c:pt>
                <c:pt idx="79">
                  <c:v>44957</c:v>
                </c:pt>
                <c:pt idx="80">
                  <c:v>44958</c:v>
                </c:pt>
                <c:pt idx="81">
                  <c:v>44959</c:v>
                </c:pt>
                <c:pt idx="82">
                  <c:v>44960</c:v>
                </c:pt>
                <c:pt idx="83">
                  <c:v>44963</c:v>
                </c:pt>
                <c:pt idx="84">
                  <c:v>44964</c:v>
                </c:pt>
                <c:pt idx="85">
                  <c:v>44965</c:v>
                </c:pt>
                <c:pt idx="86">
                  <c:v>44966</c:v>
                </c:pt>
                <c:pt idx="87">
                  <c:v>44967</c:v>
                </c:pt>
                <c:pt idx="88">
                  <c:v>44970</c:v>
                </c:pt>
                <c:pt idx="89">
                  <c:v>44971</c:v>
                </c:pt>
                <c:pt idx="90">
                  <c:v>44972</c:v>
                </c:pt>
                <c:pt idx="91">
                  <c:v>44973</c:v>
                </c:pt>
                <c:pt idx="92">
                  <c:v>44974</c:v>
                </c:pt>
                <c:pt idx="93">
                  <c:v>44977</c:v>
                </c:pt>
                <c:pt idx="94">
                  <c:v>44978</c:v>
                </c:pt>
                <c:pt idx="95">
                  <c:v>44979</c:v>
                </c:pt>
                <c:pt idx="96">
                  <c:v>44980</c:v>
                </c:pt>
                <c:pt idx="97">
                  <c:v>44981</c:v>
                </c:pt>
                <c:pt idx="98">
                  <c:v>44984</c:v>
                </c:pt>
                <c:pt idx="99">
                  <c:v>44985</c:v>
                </c:pt>
                <c:pt idx="100">
                  <c:v>44986</c:v>
                </c:pt>
                <c:pt idx="101">
                  <c:v>44987</c:v>
                </c:pt>
                <c:pt idx="102">
                  <c:v>44988</c:v>
                </c:pt>
                <c:pt idx="103">
                  <c:v>44991</c:v>
                </c:pt>
                <c:pt idx="104">
                  <c:v>44993</c:v>
                </c:pt>
                <c:pt idx="105">
                  <c:v>44994</c:v>
                </c:pt>
                <c:pt idx="106">
                  <c:v>44995</c:v>
                </c:pt>
                <c:pt idx="107">
                  <c:v>44998</c:v>
                </c:pt>
                <c:pt idx="108">
                  <c:v>44999</c:v>
                </c:pt>
                <c:pt idx="109">
                  <c:v>45000</c:v>
                </c:pt>
                <c:pt idx="110">
                  <c:v>45001</c:v>
                </c:pt>
                <c:pt idx="111">
                  <c:v>45002</c:v>
                </c:pt>
                <c:pt idx="112">
                  <c:v>45005</c:v>
                </c:pt>
                <c:pt idx="113">
                  <c:v>45006</c:v>
                </c:pt>
                <c:pt idx="114">
                  <c:v>45007</c:v>
                </c:pt>
                <c:pt idx="115">
                  <c:v>45008</c:v>
                </c:pt>
                <c:pt idx="116">
                  <c:v>45009</c:v>
                </c:pt>
                <c:pt idx="117">
                  <c:v>45012</c:v>
                </c:pt>
                <c:pt idx="118">
                  <c:v>45013</c:v>
                </c:pt>
                <c:pt idx="119">
                  <c:v>45014</c:v>
                </c:pt>
                <c:pt idx="120">
                  <c:v>45016</c:v>
                </c:pt>
                <c:pt idx="121">
                  <c:v>45019</c:v>
                </c:pt>
                <c:pt idx="122">
                  <c:v>45021</c:v>
                </c:pt>
                <c:pt idx="123">
                  <c:v>45022</c:v>
                </c:pt>
                <c:pt idx="124">
                  <c:v>45026</c:v>
                </c:pt>
                <c:pt idx="125">
                  <c:v>45027</c:v>
                </c:pt>
                <c:pt idx="126">
                  <c:v>45028</c:v>
                </c:pt>
                <c:pt idx="127">
                  <c:v>45029</c:v>
                </c:pt>
                <c:pt idx="128">
                  <c:v>45033</c:v>
                </c:pt>
                <c:pt idx="129">
                  <c:v>45034</c:v>
                </c:pt>
                <c:pt idx="130">
                  <c:v>45035</c:v>
                </c:pt>
                <c:pt idx="131">
                  <c:v>45036</c:v>
                </c:pt>
                <c:pt idx="132">
                  <c:v>45037</c:v>
                </c:pt>
                <c:pt idx="133">
                  <c:v>45040</c:v>
                </c:pt>
                <c:pt idx="134">
                  <c:v>45041</c:v>
                </c:pt>
                <c:pt idx="135">
                  <c:v>45042</c:v>
                </c:pt>
                <c:pt idx="136">
                  <c:v>45043</c:v>
                </c:pt>
                <c:pt idx="137">
                  <c:v>45044</c:v>
                </c:pt>
                <c:pt idx="138">
                  <c:v>45048</c:v>
                </c:pt>
                <c:pt idx="139">
                  <c:v>45049</c:v>
                </c:pt>
                <c:pt idx="140">
                  <c:v>45050</c:v>
                </c:pt>
                <c:pt idx="141">
                  <c:v>45051</c:v>
                </c:pt>
                <c:pt idx="142">
                  <c:v>45054</c:v>
                </c:pt>
                <c:pt idx="143">
                  <c:v>45055</c:v>
                </c:pt>
                <c:pt idx="144">
                  <c:v>45056</c:v>
                </c:pt>
                <c:pt idx="145">
                  <c:v>45057</c:v>
                </c:pt>
                <c:pt idx="146">
                  <c:v>45058</c:v>
                </c:pt>
                <c:pt idx="147">
                  <c:v>45061</c:v>
                </c:pt>
                <c:pt idx="148">
                  <c:v>45062</c:v>
                </c:pt>
                <c:pt idx="149">
                  <c:v>45063</c:v>
                </c:pt>
                <c:pt idx="150">
                  <c:v>45064</c:v>
                </c:pt>
                <c:pt idx="151">
                  <c:v>45065</c:v>
                </c:pt>
                <c:pt idx="152">
                  <c:v>45068</c:v>
                </c:pt>
                <c:pt idx="153">
                  <c:v>45069</c:v>
                </c:pt>
                <c:pt idx="154">
                  <c:v>45070</c:v>
                </c:pt>
                <c:pt idx="155">
                  <c:v>45071</c:v>
                </c:pt>
                <c:pt idx="156">
                  <c:v>45072</c:v>
                </c:pt>
                <c:pt idx="157">
                  <c:v>45075</c:v>
                </c:pt>
                <c:pt idx="158">
                  <c:v>45076</c:v>
                </c:pt>
                <c:pt idx="159">
                  <c:v>45077</c:v>
                </c:pt>
                <c:pt idx="160">
                  <c:v>45078</c:v>
                </c:pt>
                <c:pt idx="161">
                  <c:v>45079</c:v>
                </c:pt>
                <c:pt idx="162">
                  <c:v>45082</c:v>
                </c:pt>
                <c:pt idx="163">
                  <c:v>45083</c:v>
                </c:pt>
                <c:pt idx="164">
                  <c:v>45084</c:v>
                </c:pt>
                <c:pt idx="165">
                  <c:v>45085</c:v>
                </c:pt>
                <c:pt idx="166">
                  <c:v>45086</c:v>
                </c:pt>
                <c:pt idx="167">
                  <c:v>45089</c:v>
                </c:pt>
                <c:pt idx="168">
                  <c:v>45090</c:v>
                </c:pt>
                <c:pt idx="169">
                  <c:v>45091</c:v>
                </c:pt>
                <c:pt idx="170">
                  <c:v>45092</c:v>
                </c:pt>
                <c:pt idx="171">
                  <c:v>45093</c:v>
                </c:pt>
                <c:pt idx="172">
                  <c:v>45096</c:v>
                </c:pt>
                <c:pt idx="173">
                  <c:v>45097</c:v>
                </c:pt>
                <c:pt idx="174">
                  <c:v>45098</c:v>
                </c:pt>
                <c:pt idx="175">
                  <c:v>45099</c:v>
                </c:pt>
                <c:pt idx="176">
                  <c:v>45100</c:v>
                </c:pt>
                <c:pt idx="177">
                  <c:v>45103</c:v>
                </c:pt>
                <c:pt idx="178">
                  <c:v>45104</c:v>
                </c:pt>
                <c:pt idx="179">
                  <c:v>45105</c:v>
                </c:pt>
                <c:pt idx="180">
                  <c:v>45107</c:v>
                </c:pt>
                <c:pt idx="181">
                  <c:v>45110</c:v>
                </c:pt>
                <c:pt idx="182">
                  <c:v>45111</c:v>
                </c:pt>
                <c:pt idx="183">
                  <c:v>45112</c:v>
                </c:pt>
                <c:pt idx="184">
                  <c:v>45113</c:v>
                </c:pt>
                <c:pt idx="185">
                  <c:v>45114</c:v>
                </c:pt>
                <c:pt idx="186">
                  <c:v>45117</c:v>
                </c:pt>
                <c:pt idx="187">
                  <c:v>45118</c:v>
                </c:pt>
                <c:pt idx="188">
                  <c:v>45119</c:v>
                </c:pt>
                <c:pt idx="189">
                  <c:v>45120</c:v>
                </c:pt>
                <c:pt idx="190">
                  <c:v>45121</c:v>
                </c:pt>
                <c:pt idx="191">
                  <c:v>45124</c:v>
                </c:pt>
                <c:pt idx="192">
                  <c:v>45125</c:v>
                </c:pt>
                <c:pt idx="193">
                  <c:v>45126</c:v>
                </c:pt>
                <c:pt idx="194">
                  <c:v>45127</c:v>
                </c:pt>
                <c:pt idx="195">
                  <c:v>45128</c:v>
                </c:pt>
                <c:pt idx="196">
                  <c:v>45131</c:v>
                </c:pt>
                <c:pt idx="197">
                  <c:v>45132</c:v>
                </c:pt>
                <c:pt idx="198">
                  <c:v>45133</c:v>
                </c:pt>
                <c:pt idx="199">
                  <c:v>45134</c:v>
                </c:pt>
                <c:pt idx="200">
                  <c:v>45135</c:v>
                </c:pt>
                <c:pt idx="201">
                  <c:v>45138</c:v>
                </c:pt>
                <c:pt idx="202">
                  <c:v>45139</c:v>
                </c:pt>
                <c:pt idx="203">
                  <c:v>45140</c:v>
                </c:pt>
                <c:pt idx="204">
                  <c:v>45141</c:v>
                </c:pt>
                <c:pt idx="205">
                  <c:v>45142</c:v>
                </c:pt>
                <c:pt idx="206">
                  <c:v>45145</c:v>
                </c:pt>
                <c:pt idx="207">
                  <c:v>45146</c:v>
                </c:pt>
                <c:pt idx="208">
                  <c:v>45147</c:v>
                </c:pt>
                <c:pt idx="209">
                  <c:v>45148</c:v>
                </c:pt>
                <c:pt idx="210">
                  <c:v>45149</c:v>
                </c:pt>
                <c:pt idx="211">
                  <c:v>45152</c:v>
                </c:pt>
                <c:pt idx="212">
                  <c:v>45154</c:v>
                </c:pt>
                <c:pt idx="213">
                  <c:v>45155</c:v>
                </c:pt>
                <c:pt idx="214">
                  <c:v>45156</c:v>
                </c:pt>
                <c:pt idx="215">
                  <c:v>45159</c:v>
                </c:pt>
                <c:pt idx="216">
                  <c:v>45160</c:v>
                </c:pt>
                <c:pt idx="217">
                  <c:v>45161</c:v>
                </c:pt>
                <c:pt idx="218">
                  <c:v>45162</c:v>
                </c:pt>
                <c:pt idx="219">
                  <c:v>45163</c:v>
                </c:pt>
                <c:pt idx="220">
                  <c:v>45166</c:v>
                </c:pt>
                <c:pt idx="221">
                  <c:v>45167</c:v>
                </c:pt>
                <c:pt idx="222">
                  <c:v>45168</c:v>
                </c:pt>
                <c:pt idx="223">
                  <c:v>45169</c:v>
                </c:pt>
                <c:pt idx="224">
                  <c:v>45170</c:v>
                </c:pt>
                <c:pt idx="225">
                  <c:v>45173</c:v>
                </c:pt>
                <c:pt idx="226">
                  <c:v>45174</c:v>
                </c:pt>
                <c:pt idx="227">
                  <c:v>45175</c:v>
                </c:pt>
                <c:pt idx="228">
                  <c:v>45176</c:v>
                </c:pt>
                <c:pt idx="229">
                  <c:v>45177</c:v>
                </c:pt>
                <c:pt idx="230">
                  <c:v>45180</c:v>
                </c:pt>
                <c:pt idx="231">
                  <c:v>45181</c:v>
                </c:pt>
                <c:pt idx="232">
                  <c:v>45182</c:v>
                </c:pt>
                <c:pt idx="233">
                  <c:v>45183</c:v>
                </c:pt>
                <c:pt idx="234">
                  <c:v>45184</c:v>
                </c:pt>
                <c:pt idx="235">
                  <c:v>45187</c:v>
                </c:pt>
                <c:pt idx="236">
                  <c:v>45189</c:v>
                </c:pt>
                <c:pt idx="237">
                  <c:v>45190</c:v>
                </c:pt>
                <c:pt idx="238">
                  <c:v>45191</c:v>
                </c:pt>
                <c:pt idx="239">
                  <c:v>45194</c:v>
                </c:pt>
                <c:pt idx="240">
                  <c:v>45195</c:v>
                </c:pt>
                <c:pt idx="241">
                  <c:v>45196</c:v>
                </c:pt>
                <c:pt idx="242">
                  <c:v>45197</c:v>
                </c:pt>
                <c:pt idx="243">
                  <c:v>45198</c:v>
                </c:pt>
                <c:pt idx="244">
                  <c:v>45202</c:v>
                </c:pt>
                <c:pt idx="245">
                  <c:v>45203</c:v>
                </c:pt>
                <c:pt idx="246">
                  <c:v>45204</c:v>
                </c:pt>
                <c:pt idx="247">
                  <c:v>45205</c:v>
                </c:pt>
              </c:numCache>
            </c:numRef>
          </c:cat>
          <c:val>
            <c:numRef>
              <c:f>'Equity Curve'!$AW$2:$AW$249</c:f>
              <c:numCache>
                <c:formatCode>0.00</c:formatCode>
                <c:ptCount val="248"/>
                <c:pt idx="0">
                  <c:v>99.999999998416214</c:v>
                </c:pt>
                <c:pt idx="1">
                  <c:v>98.197718339199938</c:v>
                </c:pt>
                <c:pt idx="2">
                  <c:v>95.88382727157628</c:v>
                </c:pt>
                <c:pt idx="3">
                  <c:v>96.648891449699065</c:v>
                </c:pt>
                <c:pt idx="4">
                  <c:v>95.9719571722393</c:v>
                </c:pt>
                <c:pt idx="5">
                  <c:v>96.266762094323994</c:v>
                </c:pt>
                <c:pt idx="6">
                  <c:v>97.393495145469572</c:v>
                </c:pt>
                <c:pt idx="7">
                  <c:v>99.315767389903698</c:v>
                </c:pt>
                <c:pt idx="8">
                  <c:v>100.78834158758478</c:v>
                </c:pt>
                <c:pt idx="9">
                  <c:v>100.55290473806747</c:v>
                </c:pt>
                <c:pt idx="10">
                  <c:v>99.1171551734041</c:v>
                </c:pt>
                <c:pt idx="11">
                  <c:v>99.478195415077238</c:v>
                </c:pt>
                <c:pt idx="12">
                  <c:v>98.670638823285216</c:v>
                </c:pt>
                <c:pt idx="13">
                  <c:v>99.99702686947488</c:v>
                </c:pt>
                <c:pt idx="14">
                  <c:v>101.41954640235932</c:v>
                </c:pt>
                <c:pt idx="15">
                  <c:v>102.73635244736737</c:v>
                </c:pt>
                <c:pt idx="16">
                  <c:v>103.22113991334695</c:v>
                </c:pt>
                <c:pt idx="17">
                  <c:v>103.22889915604597</c:v>
                </c:pt>
                <c:pt idx="18">
                  <c:v>103.77747434694717</c:v>
                </c:pt>
                <c:pt idx="19">
                  <c:v>104.44295426582413</c:v>
                </c:pt>
                <c:pt idx="20">
                  <c:v>105.46060238448405</c:v>
                </c:pt>
                <c:pt idx="21">
                  <c:v>105.04816257879916</c:v>
                </c:pt>
                <c:pt idx="22">
                  <c:v>104.00771706746504</c:v>
                </c:pt>
                <c:pt idx="23">
                  <c:v>104.64524334501873</c:v>
                </c:pt>
                <c:pt idx="24">
                  <c:v>104.36009114170909</c:v>
                </c:pt>
                <c:pt idx="25">
                  <c:v>104.95241918082354</c:v>
                </c:pt>
                <c:pt idx="26">
                  <c:v>105.20398877840451</c:v>
                </c:pt>
                <c:pt idx="27">
                  <c:v>105.36940869189344</c:v>
                </c:pt>
                <c:pt idx="28">
                  <c:v>104.78158759199292</c:v>
                </c:pt>
                <c:pt idx="29">
                  <c:v>104.92883992484872</c:v>
                </c:pt>
                <c:pt idx="30">
                  <c:v>105.56268363093319</c:v>
                </c:pt>
                <c:pt idx="31">
                  <c:v>106.22850983398462</c:v>
                </c:pt>
                <c:pt idx="32">
                  <c:v>109.07155806098987</c:v>
                </c:pt>
                <c:pt idx="33">
                  <c:v>111.62098274328881</c:v>
                </c:pt>
                <c:pt idx="34">
                  <c:v>113.24256496726686</c:v>
                </c:pt>
                <c:pt idx="35">
                  <c:v>112.74382442217038</c:v>
                </c:pt>
                <c:pt idx="36">
                  <c:v>113.79690388669351</c:v>
                </c:pt>
                <c:pt idx="37">
                  <c:v>114.17117834270465</c:v>
                </c:pt>
                <c:pt idx="38">
                  <c:v>115.22553480916875</c:v>
                </c:pt>
                <c:pt idx="39">
                  <c:v>116.39353937721499</c:v>
                </c:pt>
                <c:pt idx="40">
                  <c:v>115.72459451699052</c:v>
                </c:pt>
                <c:pt idx="41">
                  <c:v>116.16878894533963</c:v>
                </c:pt>
                <c:pt idx="42">
                  <c:v>116.93339427551669</c:v>
                </c:pt>
                <c:pt idx="43">
                  <c:v>115.45405017653594</c:v>
                </c:pt>
                <c:pt idx="44">
                  <c:v>116.4562287900542</c:v>
                </c:pt>
                <c:pt idx="45">
                  <c:v>115.92863913719002</c:v>
                </c:pt>
                <c:pt idx="46">
                  <c:v>117.2871895300993</c:v>
                </c:pt>
                <c:pt idx="47">
                  <c:v>116.52168059352613</c:v>
                </c:pt>
                <c:pt idx="48">
                  <c:v>114.97463936370208</c:v>
                </c:pt>
                <c:pt idx="49">
                  <c:v>116.78315611205817</c:v>
                </c:pt>
                <c:pt idx="50">
                  <c:v>116.41622840399802</c:v>
                </c:pt>
                <c:pt idx="51">
                  <c:v>112.88412341653826</c:v>
                </c:pt>
                <c:pt idx="52">
                  <c:v>112.55064284207806</c:v>
                </c:pt>
                <c:pt idx="53">
                  <c:v>108.34721903321611</c:v>
                </c:pt>
                <c:pt idx="54">
                  <c:v>112.71357205465411</c:v>
                </c:pt>
                <c:pt idx="55">
                  <c:v>113.2214521998219</c:v>
                </c:pt>
                <c:pt idx="56">
                  <c:v>113.02658562429464</c:v>
                </c:pt>
                <c:pt idx="57">
                  <c:v>113.89112613960391</c:v>
                </c:pt>
                <c:pt idx="58">
                  <c:v>115.42781931708417</c:v>
                </c:pt>
                <c:pt idx="59">
                  <c:v>117.33458164312408</c:v>
                </c:pt>
                <c:pt idx="60">
                  <c:v>118.1443051422462</c:v>
                </c:pt>
                <c:pt idx="61">
                  <c:v>116.91823416542057</c:v>
                </c:pt>
                <c:pt idx="62">
                  <c:v>117.64685224179397</c:v>
                </c:pt>
                <c:pt idx="63">
                  <c:v>117.92250026285338</c:v>
                </c:pt>
                <c:pt idx="64">
                  <c:v>119.1288780432279</c:v>
                </c:pt>
                <c:pt idx="65">
                  <c:v>117.56115962256592</c:v>
                </c:pt>
                <c:pt idx="66">
                  <c:v>117.12469409592961</c:v>
                </c:pt>
                <c:pt idx="67">
                  <c:v>116.57926360681847</c:v>
                </c:pt>
                <c:pt idx="68">
                  <c:v>117.71036778707112</c:v>
                </c:pt>
                <c:pt idx="69">
                  <c:v>118.29588311341664</c:v>
                </c:pt>
                <c:pt idx="70">
                  <c:v>119.09684257245685</c:v>
                </c:pt>
                <c:pt idx="71">
                  <c:v>119.62910151829364</c:v>
                </c:pt>
                <c:pt idx="72">
                  <c:v>119.52263746016024</c:v>
                </c:pt>
                <c:pt idx="73">
                  <c:v>119.71048104298637</c:v>
                </c:pt>
                <c:pt idx="74">
                  <c:v>119.40691982074037</c:v>
                </c:pt>
                <c:pt idx="75">
                  <c:v>118.51104347394859</c:v>
                </c:pt>
                <c:pt idx="76">
                  <c:v>117.57619874981744</c:v>
                </c:pt>
                <c:pt idx="77">
                  <c:v>114.26820892506746</c:v>
                </c:pt>
                <c:pt idx="78">
                  <c:v>113.54964680974253</c:v>
                </c:pt>
                <c:pt idx="79">
                  <c:v>117.75427500615005</c:v>
                </c:pt>
                <c:pt idx="80">
                  <c:v>114.45289641361354</c:v>
                </c:pt>
                <c:pt idx="81">
                  <c:v>114.74426404848342</c:v>
                </c:pt>
                <c:pt idx="82">
                  <c:v>115.27977319306871</c:v>
                </c:pt>
                <c:pt idx="83">
                  <c:v>116.2431229582556</c:v>
                </c:pt>
                <c:pt idx="84">
                  <c:v>115.9915107447051</c:v>
                </c:pt>
                <c:pt idx="85">
                  <c:v>115.81006095519848</c:v>
                </c:pt>
                <c:pt idx="86">
                  <c:v>116.8307982906553</c:v>
                </c:pt>
                <c:pt idx="87">
                  <c:v>116.5146562870893</c:v>
                </c:pt>
                <c:pt idx="88">
                  <c:v>115.37511890127043</c:v>
                </c:pt>
                <c:pt idx="89">
                  <c:v>115.20323717834965</c:v>
                </c:pt>
                <c:pt idx="90">
                  <c:v>116.47416820265904</c:v>
                </c:pt>
                <c:pt idx="91">
                  <c:v>116.6828222928401</c:v>
                </c:pt>
                <c:pt idx="92">
                  <c:v>116.28950922808956</c:v>
                </c:pt>
                <c:pt idx="93">
                  <c:v>115.28617618952373</c:v>
                </c:pt>
                <c:pt idx="94">
                  <c:v>115.31242675556594</c:v>
                </c:pt>
                <c:pt idx="95">
                  <c:v>113.38957566612584</c:v>
                </c:pt>
                <c:pt idx="96">
                  <c:v>113.41025831231028</c:v>
                </c:pt>
                <c:pt idx="97">
                  <c:v>113.89171521409379</c:v>
                </c:pt>
                <c:pt idx="98">
                  <c:v>112.19062794034315</c:v>
                </c:pt>
                <c:pt idx="99">
                  <c:v>113.12720218860687</c:v>
                </c:pt>
                <c:pt idx="100">
                  <c:v>114.47666505813268</c:v>
                </c:pt>
                <c:pt idx="101">
                  <c:v>114.64178327234529</c:v>
                </c:pt>
                <c:pt idx="102">
                  <c:v>116.60040687093752</c:v>
                </c:pt>
                <c:pt idx="103">
                  <c:v>118.84577550265854</c:v>
                </c:pt>
                <c:pt idx="104">
                  <c:v>121.95466350794158</c:v>
                </c:pt>
                <c:pt idx="105">
                  <c:v>123.32285201300748</c:v>
                </c:pt>
                <c:pt idx="106">
                  <c:v>120.87005091408378</c:v>
                </c:pt>
                <c:pt idx="107">
                  <c:v>118.57380280088492</c:v>
                </c:pt>
                <c:pt idx="108">
                  <c:v>117.41503352958333</c:v>
                </c:pt>
                <c:pt idx="109">
                  <c:v>117.48444627573792</c:v>
                </c:pt>
                <c:pt idx="110">
                  <c:v>117.17294238904699</c:v>
                </c:pt>
                <c:pt idx="111">
                  <c:v>118.31817632299499</c:v>
                </c:pt>
                <c:pt idx="112">
                  <c:v>116.70855677793932</c:v>
                </c:pt>
                <c:pt idx="113">
                  <c:v>117.56281375931455</c:v>
                </c:pt>
                <c:pt idx="114">
                  <c:v>117.80246216324592</c:v>
                </c:pt>
                <c:pt idx="115">
                  <c:v>117.13242529383696</c:v>
                </c:pt>
                <c:pt idx="116">
                  <c:v>115.26388242878485</c:v>
                </c:pt>
                <c:pt idx="117">
                  <c:v>115.21295247390192</c:v>
                </c:pt>
                <c:pt idx="118">
                  <c:v>113.88640591118148</c:v>
                </c:pt>
                <c:pt idx="119">
                  <c:v>116.358450941754</c:v>
                </c:pt>
                <c:pt idx="120">
                  <c:v>118.01297891754142</c:v>
                </c:pt>
                <c:pt idx="121">
                  <c:v>119.06644459724949</c:v>
                </c:pt>
                <c:pt idx="122">
                  <c:v>120.5248784543553</c:v>
                </c:pt>
                <c:pt idx="123">
                  <c:v>121.13103710922428</c:v>
                </c:pt>
                <c:pt idx="124">
                  <c:v>122.69935866995796</c:v>
                </c:pt>
                <c:pt idx="125">
                  <c:v>123.8995286978264</c:v>
                </c:pt>
                <c:pt idx="126">
                  <c:v>123.62194849686342</c:v>
                </c:pt>
                <c:pt idx="127">
                  <c:v>121.78127220861433</c:v>
                </c:pt>
                <c:pt idx="128">
                  <c:v>122.6687676259469</c:v>
                </c:pt>
                <c:pt idx="129">
                  <c:v>123.06057581441317</c:v>
                </c:pt>
                <c:pt idx="130">
                  <c:v>124.03161518560998</c:v>
                </c:pt>
                <c:pt idx="131">
                  <c:v>123.77434761394319</c:v>
                </c:pt>
                <c:pt idx="132">
                  <c:v>123.29118802993155</c:v>
                </c:pt>
                <c:pt idx="133">
                  <c:v>124.581313512246</c:v>
                </c:pt>
                <c:pt idx="134">
                  <c:v>124.78356475339353</c:v>
                </c:pt>
                <c:pt idx="135">
                  <c:v>125.78295950097619</c:v>
                </c:pt>
                <c:pt idx="136">
                  <c:v>126.30164093619598</c:v>
                </c:pt>
                <c:pt idx="137">
                  <c:v>129.54522255468638</c:v>
                </c:pt>
                <c:pt idx="138">
                  <c:v>132.04598467956973</c:v>
                </c:pt>
                <c:pt idx="139">
                  <c:v>131.70846776503626</c:v>
                </c:pt>
                <c:pt idx="140">
                  <c:v>133.04499624577352</c:v>
                </c:pt>
                <c:pt idx="141">
                  <c:v>131.99218126939607</c:v>
                </c:pt>
                <c:pt idx="142">
                  <c:v>133.299952051416</c:v>
                </c:pt>
                <c:pt idx="143">
                  <c:v>131.7628310139134</c:v>
                </c:pt>
                <c:pt idx="144">
                  <c:v>131.5151412458678</c:v>
                </c:pt>
                <c:pt idx="145">
                  <c:v>130.81867163678578</c:v>
                </c:pt>
                <c:pt idx="146">
                  <c:v>130.99116095573601</c:v>
                </c:pt>
                <c:pt idx="147">
                  <c:v>132.80911781099906</c:v>
                </c:pt>
                <c:pt idx="148">
                  <c:v>130.9147640062516</c:v>
                </c:pt>
                <c:pt idx="149">
                  <c:v>131.7383401877656</c:v>
                </c:pt>
                <c:pt idx="150">
                  <c:v>130.1357650705817</c:v>
                </c:pt>
                <c:pt idx="151">
                  <c:v>131.10493203078329</c:v>
                </c:pt>
                <c:pt idx="152">
                  <c:v>133.53878698813244</c:v>
                </c:pt>
                <c:pt idx="153">
                  <c:v>134.47507795331515</c:v>
                </c:pt>
                <c:pt idx="154">
                  <c:v>136.74367851375757</c:v>
                </c:pt>
                <c:pt idx="155">
                  <c:v>137.34446204219068</c:v>
                </c:pt>
                <c:pt idx="156">
                  <c:v>138.31032060893469</c:v>
                </c:pt>
                <c:pt idx="157">
                  <c:v>140.61679919834009</c:v>
                </c:pt>
                <c:pt idx="158">
                  <c:v>143.55018641886667</c:v>
                </c:pt>
                <c:pt idx="159">
                  <c:v>145.57285338649029</c:v>
                </c:pt>
                <c:pt idx="160">
                  <c:v>143.5648387652804</c:v>
                </c:pt>
                <c:pt idx="161">
                  <c:v>146.10498811907181</c:v>
                </c:pt>
                <c:pt idx="162">
                  <c:v>149.62071609362724</c:v>
                </c:pt>
                <c:pt idx="163">
                  <c:v>152.64814250705822</c:v>
                </c:pt>
                <c:pt idx="164">
                  <c:v>155.73481589376374</c:v>
                </c:pt>
                <c:pt idx="165">
                  <c:v>152.500972673695</c:v>
                </c:pt>
                <c:pt idx="166">
                  <c:v>154.51059437181712</c:v>
                </c:pt>
                <c:pt idx="167">
                  <c:v>158.24237994439466</c:v>
                </c:pt>
                <c:pt idx="168">
                  <c:v>158.3309838178395</c:v>
                </c:pt>
                <c:pt idx="169">
                  <c:v>157.21878058506164</c:v>
                </c:pt>
                <c:pt idx="170">
                  <c:v>155.72546338184267</c:v>
                </c:pt>
                <c:pt idx="171">
                  <c:v>157.72772784182644</c:v>
                </c:pt>
                <c:pt idx="172">
                  <c:v>159.42397898154454</c:v>
                </c:pt>
                <c:pt idx="173">
                  <c:v>161.9897068879896</c:v>
                </c:pt>
                <c:pt idx="174">
                  <c:v>163.28982624673671</c:v>
                </c:pt>
                <c:pt idx="175">
                  <c:v>160.44358942170402</c:v>
                </c:pt>
                <c:pt idx="176">
                  <c:v>158.14906374872882</c:v>
                </c:pt>
                <c:pt idx="177">
                  <c:v>159.15852684428012</c:v>
                </c:pt>
                <c:pt idx="178">
                  <c:v>161.51183878043113</c:v>
                </c:pt>
                <c:pt idx="179">
                  <c:v>161.82363833625669</c:v>
                </c:pt>
                <c:pt idx="180">
                  <c:v>166.8129000509806</c:v>
                </c:pt>
                <c:pt idx="181">
                  <c:v>170.62983467814553</c:v>
                </c:pt>
                <c:pt idx="182">
                  <c:v>173.39462691855334</c:v>
                </c:pt>
                <c:pt idx="183">
                  <c:v>175.20581642873032</c:v>
                </c:pt>
                <c:pt idx="184">
                  <c:v>175.22364345011582</c:v>
                </c:pt>
                <c:pt idx="185">
                  <c:v>174.40522758603865</c:v>
                </c:pt>
                <c:pt idx="186">
                  <c:v>174.64508920372549</c:v>
                </c:pt>
                <c:pt idx="187">
                  <c:v>178.20698676778463</c:v>
                </c:pt>
                <c:pt idx="188">
                  <c:v>178.07591952315795</c:v>
                </c:pt>
                <c:pt idx="189">
                  <c:v>174.89421743795432</c:v>
                </c:pt>
                <c:pt idx="190">
                  <c:v>175.52624516136706</c:v>
                </c:pt>
                <c:pt idx="191">
                  <c:v>176.60474679644602</c:v>
                </c:pt>
                <c:pt idx="192">
                  <c:v>176.43652820865984</c:v>
                </c:pt>
                <c:pt idx="193">
                  <c:v>179.27747581578163</c:v>
                </c:pt>
                <c:pt idx="194">
                  <c:v>179.63275083029603</c:v>
                </c:pt>
                <c:pt idx="195">
                  <c:v>181.76567949337405</c:v>
                </c:pt>
                <c:pt idx="196">
                  <c:v>187.4907676457882</c:v>
                </c:pt>
                <c:pt idx="197">
                  <c:v>184.83261255421087</c:v>
                </c:pt>
                <c:pt idx="198">
                  <c:v>183.98299103208808</c:v>
                </c:pt>
                <c:pt idx="199">
                  <c:v>191.08607050833913</c:v>
                </c:pt>
                <c:pt idx="200">
                  <c:v>193.94762810509684</c:v>
                </c:pt>
                <c:pt idx="201">
                  <c:v>200.20555073696636</c:v>
                </c:pt>
                <c:pt idx="202">
                  <c:v>199.61704817414329</c:v>
                </c:pt>
                <c:pt idx="203">
                  <c:v>195.22033441188412</c:v>
                </c:pt>
                <c:pt idx="204">
                  <c:v>196.63138302489168</c:v>
                </c:pt>
                <c:pt idx="205">
                  <c:v>197.34009520471025</c:v>
                </c:pt>
                <c:pt idx="206">
                  <c:v>202.191835657431</c:v>
                </c:pt>
                <c:pt idx="207">
                  <c:v>203.51245218007676</c:v>
                </c:pt>
                <c:pt idx="208">
                  <c:v>204.6772601746373</c:v>
                </c:pt>
                <c:pt idx="209">
                  <c:v>204.79483082710496</c:v>
                </c:pt>
                <c:pt idx="210">
                  <c:v>208.98800808544166</c:v>
                </c:pt>
                <c:pt idx="211">
                  <c:v>209.64231334946641</c:v>
                </c:pt>
                <c:pt idx="212">
                  <c:v>211.31218383766577</c:v>
                </c:pt>
                <c:pt idx="213">
                  <c:v>216.39467289880483</c:v>
                </c:pt>
                <c:pt idx="214">
                  <c:v>214.50844958022682</c:v>
                </c:pt>
                <c:pt idx="215">
                  <c:v>216.74161734094048</c:v>
                </c:pt>
                <c:pt idx="216">
                  <c:v>218.79584157568536</c:v>
                </c:pt>
                <c:pt idx="217">
                  <c:v>221.05937958171845</c:v>
                </c:pt>
                <c:pt idx="218">
                  <c:v>221.15872365302408</c:v>
                </c:pt>
                <c:pt idx="219">
                  <c:v>218.81002187210092</c:v>
                </c:pt>
                <c:pt idx="220">
                  <c:v>222.13711841855962</c:v>
                </c:pt>
                <c:pt idx="221">
                  <c:v>225.06109563988107</c:v>
                </c:pt>
                <c:pt idx="222">
                  <c:v>226.7918165270404</c:v>
                </c:pt>
                <c:pt idx="223">
                  <c:v>222.39540259209335</c:v>
                </c:pt>
                <c:pt idx="224">
                  <c:v>223.59083098343888</c:v>
                </c:pt>
                <c:pt idx="225">
                  <c:v>225.97510854528909</c:v>
                </c:pt>
                <c:pt idx="226">
                  <c:v>225.1398485616121</c:v>
                </c:pt>
                <c:pt idx="227">
                  <c:v>222.2064347695746</c:v>
                </c:pt>
                <c:pt idx="228">
                  <c:v>228.54691746711052</c:v>
                </c:pt>
                <c:pt idx="229">
                  <c:v>242.36740788179972</c:v>
                </c:pt>
                <c:pt idx="230">
                  <c:v>242.21044146366523</c:v>
                </c:pt>
                <c:pt idx="231">
                  <c:v>228.16060202328083</c:v>
                </c:pt>
                <c:pt idx="232">
                  <c:v>225.74709564566973</c:v>
                </c:pt>
                <c:pt idx="233">
                  <c:v>228.45618402754477</c:v>
                </c:pt>
                <c:pt idx="234">
                  <c:v>228.76263443711193</c:v>
                </c:pt>
                <c:pt idx="235">
                  <c:v>232.56254898734485</c:v>
                </c:pt>
                <c:pt idx="236">
                  <c:v>233.52000628645854</c:v>
                </c:pt>
                <c:pt idx="237">
                  <c:v>234.68761733193003</c:v>
                </c:pt>
                <c:pt idx="238">
                  <c:v>240.00524326061841</c:v>
                </c:pt>
                <c:pt idx="239">
                  <c:v>240.47720680728145</c:v>
                </c:pt>
                <c:pt idx="240">
                  <c:v>241.21759069108182</c:v>
                </c:pt>
                <c:pt idx="241">
                  <c:v>251.38539372341043</c:v>
                </c:pt>
                <c:pt idx="242">
                  <c:v>249.12830437858818</c:v>
                </c:pt>
                <c:pt idx="243">
                  <c:v>253.19400069364562</c:v>
                </c:pt>
                <c:pt idx="244">
                  <c:v>258.05753814445535</c:v>
                </c:pt>
                <c:pt idx="245">
                  <c:v>255.7482751238629</c:v>
                </c:pt>
                <c:pt idx="246">
                  <c:v>256.69704466484495</c:v>
                </c:pt>
                <c:pt idx="247">
                  <c:v>258.34818813209824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1-4036-8885-429227B83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096608"/>
        <c:axId val="1089663776"/>
      </c:lineChart>
      <c:dateAx>
        <c:axId val="1095096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663776"/>
        <c:crosses val="autoZero"/>
        <c:auto val="1"/>
        <c:lblOffset val="100"/>
        <c:baseTimeUnit val="days"/>
      </c:dateAx>
      <c:valAx>
        <c:axId val="10896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09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342900</xdr:colOff>
      <xdr:row>250</xdr:row>
      <xdr:rowOff>68580</xdr:rowOff>
    </xdr:from>
    <xdr:to>
      <xdr:col>39</xdr:col>
      <xdr:colOff>365760</xdr:colOff>
      <xdr:row>266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3BE1E0-FF13-BE72-B7F1-C3DE70F6D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0"/>
  <sheetViews>
    <sheetView workbookViewId="0">
      <selection activeCell="P1" sqref="P1"/>
    </sheetView>
  </sheetViews>
  <sheetFormatPr defaultRowHeight="14.4" x14ac:dyDescent="0.3"/>
  <cols>
    <col min="1" max="1" width="10.33203125" style="5" bestFit="1" customWidth="1"/>
    <col min="3" max="3" width="8.88671875" style="2"/>
    <col min="4" max="4" width="11" bestFit="1" customWidth="1"/>
    <col min="5" max="5" width="8.88671875" style="2"/>
    <col min="7" max="7" width="8.88671875" style="2"/>
    <col min="9" max="9" width="8.88671875" style="2"/>
    <col min="11" max="11" width="8.88671875" style="2"/>
    <col min="13" max="13" width="8.88671875" style="2"/>
    <col min="14" max="14" width="11" bestFit="1" customWidth="1"/>
    <col min="15" max="15" width="8.88671875" style="2"/>
    <col min="17" max="17" width="8.88671875" style="2"/>
    <col min="18" max="18" width="11.21875" bestFit="1" customWidth="1"/>
    <col min="19" max="19" width="8.88671875" style="2"/>
    <col min="21" max="21" width="8.88671875" style="2"/>
    <col min="23" max="23" width="8.88671875" style="2"/>
    <col min="25" max="25" width="8.88671875" style="2"/>
    <col min="27" max="27" width="8.88671875" style="2"/>
    <col min="28" max="28" width="11.44140625" bestFit="1" customWidth="1"/>
    <col min="29" max="29" width="8.88671875" style="2"/>
    <col min="30" max="30" width="12" bestFit="1" customWidth="1"/>
    <col min="31" max="31" width="8.88671875" style="2"/>
  </cols>
  <sheetData>
    <row r="1" spans="1:31" s="5" customFormat="1" x14ac:dyDescent="0.3">
      <c r="A1" s="5" t="s">
        <v>0</v>
      </c>
      <c r="B1" s="5" t="s">
        <v>1</v>
      </c>
      <c r="C1" s="6" t="s">
        <v>16</v>
      </c>
      <c r="D1" s="5" t="s">
        <v>2</v>
      </c>
      <c r="E1" s="6" t="s">
        <v>16</v>
      </c>
      <c r="F1" s="5" t="s">
        <v>3</v>
      </c>
      <c r="G1" s="6" t="s">
        <v>16</v>
      </c>
      <c r="H1" s="5" t="s">
        <v>4</v>
      </c>
      <c r="I1" s="6" t="s">
        <v>16</v>
      </c>
      <c r="J1" s="5" t="s">
        <v>5</v>
      </c>
      <c r="K1" s="6" t="s">
        <v>16</v>
      </c>
      <c r="L1" s="5" t="s">
        <v>6</v>
      </c>
      <c r="M1" s="6" t="s">
        <v>16</v>
      </c>
      <c r="N1" s="5" t="s">
        <v>7</v>
      </c>
      <c r="O1" s="6" t="s">
        <v>16</v>
      </c>
      <c r="P1" s="5" t="s">
        <v>8</v>
      </c>
      <c r="Q1" s="6" t="s">
        <v>16</v>
      </c>
      <c r="R1" s="5" t="s">
        <v>9</v>
      </c>
      <c r="S1" s="6" t="s">
        <v>16</v>
      </c>
      <c r="T1" s="5" t="s">
        <v>10</v>
      </c>
      <c r="U1" s="6" t="s">
        <v>16</v>
      </c>
      <c r="V1" s="5" t="s">
        <v>11</v>
      </c>
      <c r="W1" s="6" t="s">
        <v>16</v>
      </c>
      <c r="X1" s="5" t="s">
        <v>12</v>
      </c>
      <c r="Y1" s="6" t="s">
        <v>16</v>
      </c>
      <c r="Z1" s="5" t="s">
        <v>13</v>
      </c>
      <c r="AA1" s="6" t="s">
        <v>16</v>
      </c>
      <c r="AB1" s="5" t="s">
        <v>14</v>
      </c>
      <c r="AC1" s="6" t="s">
        <v>16</v>
      </c>
      <c r="AD1" s="5" t="s">
        <v>15</v>
      </c>
      <c r="AE1" s="6" t="s">
        <v>16</v>
      </c>
    </row>
    <row r="2" spans="1:31" x14ac:dyDescent="0.3">
      <c r="A2" s="8">
        <v>44841</v>
      </c>
      <c r="B2">
        <v>104.417351</v>
      </c>
      <c r="D2">
        <v>206.97955300000001</v>
      </c>
      <c r="F2">
        <v>916.01446499999997</v>
      </c>
      <c r="H2">
        <v>1397.670044</v>
      </c>
      <c r="J2">
        <v>65.397766000000004</v>
      </c>
      <c r="L2">
        <v>326.89874300000002</v>
      </c>
      <c r="N2">
        <v>101.45153000000001</v>
      </c>
      <c r="P2">
        <v>1903.032471</v>
      </c>
      <c r="R2">
        <v>415.31005900000002</v>
      </c>
      <c r="T2">
        <v>76.814682000000005</v>
      </c>
      <c r="V2">
        <v>84.672340000000005</v>
      </c>
      <c r="X2">
        <v>131.71412699999999</v>
      </c>
      <c r="Z2">
        <v>7.65</v>
      </c>
      <c r="AB2">
        <v>220.446945</v>
      </c>
      <c r="AD2">
        <v>1079.5234379999999</v>
      </c>
    </row>
    <row r="3" spans="1:31" x14ac:dyDescent="0.3">
      <c r="A3" s="8">
        <v>44844</v>
      </c>
      <c r="B3">
        <v>102.648392</v>
      </c>
      <c r="C3" s="2">
        <f>(B3/B2)-1</f>
        <v>-1.6941236136128301E-2</v>
      </c>
      <c r="D3">
        <v>207.11473100000001</v>
      </c>
      <c r="E3" s="2">
        <f>(D3/D2)-1</f>
        <v>6.5309832802662449E-4</v>
      </c>
      <c r="F3">
        <v>921.32281499999999</v>
      </c>
      <c r="G3" s="2">
        <f>(F3/F2)-1</f>
        <v>5.7950504089474553E-3</v>
      </c>
      <c r="H3">
        <v>1408.697754</v>
      </c>
      <c r="I3" s="2">
        <f>(H3/H2)-1</f>
        <v>7.890066791758521E-3</v>
      </c>
      <c r="J3">
        <v>65.494727999999995</v>
      </c>
      <c r="K3" s="2">
        <f>(J3/J2)-1</f>
        <v>1.4826500342532967E-3</v>
      </c>
      <c r="L3">
        <v>320.78344700000002</v>
      </c>
      <c r="M3" s="2">
        <f>(L3/L2)-1</f>
        <v>-1.8707003715826453E-2</v>
      </c>
      <c r="N3">
        <v>101.45153000000001</v>
      </c>
      <c r="O3" s="2">
        <f>(N3/N2)-1</f>
        <v>0</v>
      </c>
      <c r="P3">
        <v>1888.2989500000001</v>
      </c>
      <c r="Q3" s="2">
        <f>(P3/P2)-1</f>
        <v>-7.7421280112249802E-3</v>
      </c>
      <c r="R3">
        <v>410.06878699999999</v>
      </c>
      <c r="S3" s="2">
        <f>(R3/R2)-1</f>
        <v>-1.2620142195978068E-2</v>
      </c>
      <c r="T3">
        <v>76.302338000000006</v>
      </c>
      <c r="U3" s="2">
        <f>(T3/T2)-1</f>
        <v>-6.6698707416376068E-3</v>
      </c>
      <c r="V3">
        <v>82.759086999999994</v>
      </c>
      <c r="W3" s="2">
        <f>(V3/V2)-1</f>
        <v>-2.2595962270559822E-2</v>
      </c>
      <c r="X3">
        <v>125.175842</v>
      </c>
      <c r="Y3" s="2">
        <f>(X3/X2)-1</f>
        <v>-4.9639967624733106E-2</v>
      </c>
      <c r="Z3">
        <v>7.65</v>
      </c>
      <c r="AA3" s="2">
        <f>(Z3/Z2)-1</f>
        <v>0</v>
      </c>
      <c r="AB3">
        <v>218.316788</v>
      </c>
      <c r="AC3" s="2">
        <f>(AB3/AB2)-1</f>
        <v>-9.6629009760148543E-3</v>
      </c>
      <c r="AD3">
        <v>1061.412842</v>
      </c>
      <c r="AE3" s="2">
        <f>(AD3/AD2)-1</f>
        <v>-1.6776473175564299E-2</v>
      </c>
    </row>
    <row r="4" spans="1:31" x14ac:dyDescent="0.3">
      <c r="A4" s="8">
        <v>44845</v>
      </c>
      <c r="B4">
        <v>101.272552</v>
      </c>
      <c r="C4" s="2">
        <f t="shared" ref="C4:C67" si="0">(B4/B3)-1</f>
        <v>-1.3403424770648154E-2</v>
      </c>
      <c r="D4">
        <v>203.149933</v>
      </c>
      <c r="E4" s="2">
        <f t="shared" ref="E4:E67" si="1">(D4/D3)-1</f>
        <v>-1.9143003401337011E-2</v>
      </c>
      <c r="F4">
        <v>897.74572799999999</v>
      </c>
      <c r="G4" s="2">
        <f t="shared" ref="G4:G67" si="2">(F4/F3)-1</f>
        <v>-2.5590473410777359E-2</v>
      </c>
      <c r="H4">
        <v>1371.2807620000001</v>
      </c>
      <c r="I4" s="2">
        <f t="shared" ref="I4:I67" si="3">(H4/H3)-1</f>
        <v>-2.6561405307671038E-2</v>
      </c>
      <c r="J4">
        <v>63.943404999999998</v>
      </c>
      <c r="K4" s="2">
        <f t="shared" ref="K4:K67" si="4">(J4/J3)-1</f>
        <v>-2.3686227080750633E-2</v>
      </c>
      <c r="L4">
        <v>319.26684599999999</v>
      </c>
      <c r="M4" s="2">
        <f t="shared" ref="M4:M67" si="5">(L4/L3)-1</f>
        <v>-4.7278031774502516E-3</v>
      </c>
      <c r="N4">
        <v>97.313698000000002</v>
      </c>
      <c r="O4" s="2">
        <f t="shared" ref="O4:O67" si="6">(N4/N3)-1</f>
        <v>-4.0786294696590564E-2</v>
      </c>
      <c r="P4">
        <v>1857.942139</v>
      </c>
      <c r="Q4" s="2">
        <f t="shared" ref="Q4:Q67" si="7">(P4/P3)-1</f>
        <v>-1.6076273833653398E-2</v>
      </c>
      <c r="R4">
        <v>410.06878699999999</v>
      </c>
      <c r="S4" s="2">
        <f t="shared" ref="S4:S67" si="8">(R4/R3)-1</f>
        <v>0</v>
      </c>
      <c r="T4">
        <v>75.131279000000006</v>
      </c>
      <c r="U4" s="2">
        <f t="shared" ref="U4:U67" si="9">(T4/T3)-1</f>
        <v>-1.5347616215901527E-2</v>
      </c>
      <c r="V4">
        <v>81.913712000000004</v>
      </c>
      <c r="W4" s="2">
        <f t="shared" ref="W4:W67" si="10">(V4/V3)-1</f>
        <v>-1.0214890360015549E-2</v>
      </c>
      <c r="X4">
        <v>118.93701900000001</v>
      </c>
      <c r="Y4" s="2">
        <f t="shared" ref="Y4:Y67" si="11">(X4/X3)-1</f>
        <v>-4.9840471614323145E-2</v>
      </c>
      <c r="Z4">
        <v>7.1</v>
      </c>
      <c r="AA4" s="2">
        <f t="shared" ref="AA4:AA67" si="12">(Z4/Z3)-1</f>
        <v>-7.1895424836601385E-2</v>
      </c>
      <c r="AB4">
        <v>215.14630099999999</v>
      </c>
      <c r="AC4" s="2">
        <f t="shared" ref="AC4:AC67" si="13">(AB4/AB3)-1</f>
        <v>-1.4522415014643797E-2</v>
      </c>
      <c r="AD4">
        <v>1050.019043</v>
      </c>
      <c r="AE4" s="2">
        <f t="shared" ref="AE4:AE67" si="14">(AD4/AD3)-1</f>
        <v>-1.0734559211221573E-2</v>
      </c>
    </row>
    <row r="5" spans="1:31" x14ac:dyDescent="0.3">
      <c r="A5" s="8">
        <v>44846</v>
      </c>
      <c r="B5">
        <v>101.46910099999999</v>
      </c>
      <c r="C5" s="2">
        <f t="shared" si="0"/>
        <v>1.9407924074037464E-3</v>
      </c>
      <c r="D5">
        <v>209.14215100000001</v>
      </c>
      <c r="E5" s="2">
        <f t="shared" si="1"/>
        <v>2.949652954106563E-2</v>
      </c>
      <c r="F5">
        <v>910.56256099999996</v>
      </c>
      <c r="G5" s="2">
        <f t="shared" si="2"/>
        <v>1.4276685034807501E-2</v>
      </c>
      <c r="H5">
        <v>1375.9998780000001</v>
      </c>
      <c r="I5" s="2">
        <f t="shared" si="3"/>
        <v>3.4413929887830985E-3</v>
      </c>
      <c r="J5">
        <v>65.203856999999999</v>
      </c>
      <c r="K5" s="2">
        <f t="shared" si="4"/>
        <v>1.9711993754477186E-2</v>
      </c>
      <c r="L5">
        <v>322.98495500000001</v>
      </c>
      <c r="M5" s="2">
        <f t="shared" si="5"/>
        <v>1.1645772326764003E-2</v>
      </c>
      <c r="N5">
        <v>96.067368000000002</v>
      </c>
      <c r="O5" s="2">
        <f t="shared" si="6"/>
        <v>-1.2807343936307891E-2</v>
      </c>
      <c r="P5">
        <v>1889.8811040000001</v>
      </c>
      <c r="Q5" s="2">
        <f t="shared" si="7"/>
        <v>1.7190505737272543E-2</v>
      </c>
      <c r="R5">
        <v>420.00228900000002</v>
      </c>
      <c r="S5" s="2">
        <f t="shared" si="8"/>
        <v>2.4223989523006528E-2</v>
      </c>
      <c r="T5">
        <v>75.094680999999994</v>
      </c>
      <c r="U5" s="2">
        <f t="shared" si="9"/>
        <v>-4.8712068378353734E-4</v>
      </c>
      <c r="V5">
        <v>82.225166000000002</v>
      </c>
      <c r="W5" s="2">
        <f t="shared" si="10"/>
        <v>3.8022205610703796E-3</v>
      </c>
      <c r="X5">
        <v>121.182991</v>
      </c>
      <c r="Y5" s="2">
        <f t="shared" si="11"/>
        <v>1.8883708528124377E-2</v>
      </c>
      <c r="Z5">
        <v>6.95</v>
      </c>
      <c r="AA5" s="2">
        <f t="shared" si="12"/>
        <v>-2.1126760563380254E-2</v>
      </c>
      <c r="AB5">
        <v>215.938919</v>
      </c>
      <c r="AC5" s="2">
        <f t="shared" si="13"/>
        <v>3.6840884380344718E-3</v>
      </c>
      <c r="AD5">
        <v>1082.359375</v>
      </c>
      <c r="AE5" s="2">
        <f t="shared" si="14"/>
        <v>3.0799757600205702E-2</v>
      </c>
    </row>
    <row r="6" spans="1:31" x14ac:dyDescent="0.3">
      <c r="A6" s="8">
        <v>44847</v>
      </c>
      <c r="B6">
        <v>99.651009000000002</v>
      </c>
      <c r="C6" s="2">
        <f t="shared" si="0"/>
        <v>-1.7917691022018567E-2</v>
      </c>
      <c r="D6">
        <v>211.34982299999999</v>
      </c>
      <c r="E6" s="2">
        <f t="shared" si="1"/>
        <v>1.0555844383564716E-2</v>
      </c>
      <c r="F6">
        <v>939.35235599999999</v>
      </c>
      <c r="G6" s="2">
        <f t="shared" si="2"/>
        <v>3.1617591402377077E-2</v>
      </c>
      <c r="H6">
        <v>1367.5245359999999</v>
      </c>
      <c r="I6" s="2">
        <f t="shared" si="3"/>
        <v>-6.1594060693660468E-3</v>
      </c>
      <c r="J6">
        <v>64.816024999999996</v>
      </c>
      <c r="K6" s="2">
        <f t="shared" si="4"/>
        <v>-5.9479916962581481E-3</v>
      </c>
      <c r="L6">
        <v>321.566193</v>
      </c>
      <c r="M6" s="2">
        <f t="shared" si="5"/>
        <v>-4.3926566177053816E-3</v>
      </c>
      <c r="N6">
        <v>100.703728</v>
      </c>
      <c r="O6" s="2">
        <f t="shared" si="6"/>
        <v>4.826154912456837E-2</v>
      </c>
      <c r="P6">
        <v>1855.1735839999999</v>
      </c>
      <c r="Q6" s="2">
        <f t="shared" si="7"/>
        <v>-1.8364922495145541E-2</v>
      </c>
      <c r="R6">
        <v>428.43826300000001</v>
      </c>
      <c r="S6" s="2">
        <f t="shared" si="8"/>
        <v>2.0085542914743515E-2</v>
      </c>
      <c r="T6">
        <v>74.618926999999999</v>
      </c>
      <c r="U6" s="2">
        <f t="shared" si="9"/>
        <v>-6.3353887873895953E-3</v>
      </c>
      <c r="V6">
        <v>81.824714999999998</v>
      </c>
      <c r="W6" s="2">
        <f t="shared" si="10"/>
        <v>-4.8701756345497227E-3</v>
      </c>
      <c r="X6">
        <v>119.08674600000001</v>
      </c>
      <c r="Y6" s="2">
        <f t="shared" si="11"/>
        <v>-1.7298178421755517E-2</v>
      </c>
      <c r="Z6">
        <v>6.8</v>
      </c>
      <c r="AA6" s="2">
        <f t="shared" si="12"/>
        <v>-2.1582733812949728E-2</v>
      </c>
      <c r="AB6">
        <v>214.15553299999999</v>
      </c>
      <c r="AC6" s="2">
        <f t="shared" si="13"/>
        <v>-8.2587520964667593E-3</v>
      </c>
      <c r="AD6">
        <v>1072.309082</v>
      </c>
      <c r="AE6" s="2">
        <f t="shared" si="14"/>
        <v>-9.2855415974939515E-3</v>
      </c>
    </row>
    <row r="7" spans="1:31" x14ac:dyDescent="0.3">
      <c r="A7" s="8">
        <v>44848</v>
      </c>
      <c r="B7">
        <v>99.061363</v>
      </c>
      <c r="C7" s="2">
        <f t="shared" si="0"/>
        <v>-5.9171101819952554E-3</v>
      </c>
      <c r="D7">
        <v>212.97177099999999</v>
      </c>
      <c r="E7" s="2">
        <f t="shared" si="1"/>
        <v>7.6742340115421026E-3</v>
      </c>
      <c r="F7">
        <v>958.91223100000002</v>
      </c>
      <c r="G7" s="2">
        <f t="shared" si="2"/>
        <v>2.0822724162092854E-2</v>
      </c>
      <c r="H7">
        <v>1419.869629</v>
      </c>
      <c r="I7" s="2">
        <f t="shared" si="3"/>
        <v>3.8277260569751226E-2</v>
      </c>
      <c r="J7">
        <v>64.282760999999994</v>
      </c>
      <c r="K7" s="2">
        <f t="shared" si="4"/>
        <v>-8.2273480979434543E-3</v>
      </c>
      <c r="L7">
        <v>324.94186400000001</v>
      </c>
      <c r="M7" s="2">
        <f t="shared" si="5"/>
        <v>1.0497592948149226E-2</v>
      </c>
      <c r="N7">
        <v>102.84742</v>
      </c>
      <c r="O7" s="2">
        <f t="shared" si="6"/>
        <v>2.1287116600092526E-2</v>
      </c>
      <c r="P7">
        <v>1890.227173</v>
      </c>
      <c r="Q7" s="2">
        <f t="shared" si="7"/>
        <v>1.8895045349028639E-2</v>
      </c>
      <c r="R7">
        <v>427.04058800000001</v>
      </c>
      <c r="S7" s="2">
        <f t="shared" si="8"/>
        <v>-3.2622553135502885E-3</v>
      </c>
      <c r="T7">
        <v>74.692122999999995</v>
      </c>
      <c r="U7" s="2">
        <f t="shared" si="9"/>
        <v>9.8093074964733518E-4</v>
      </c>
      <c r="V7">
        <v>81.78022</v>
      </c>
      <c r="W7" s="2">
        <f t="shared" si="10"/>
        <v>-5.4378435659685476E-4</v>
      </c>
      <c r="X7">
        <v>118.687462</v>
      </c>
      <c r="Y7" s="2">
        <f t="shared" si="11"/>
        <v>-3.35288361981112E-3</v>
      </c>
      <c r="Z7">
        <v>6.7</v>
      </c>
      <c r="AA7" s="2">
        <f t="shared" si="12"/>
        <v>-1.4705882352941124E-2</v>
      </c>
      <c r="AB7">
        <v>213.907837</v>
      </c>
      <c r="AC7" s="2">
        <f t="shared" si="13"/>
        <v>-1.1566173263428681E-3</v>
      </c>
      <c r="AD7">
        <v>1073.055298</v>
      </c>
      <c r="AE7" s="2">
        <f t="shared" si="14"/>
        <v>6.9589637216194156E-4</v>
      </c>
    </row>
    <row r="8" spans="1:31" x14ac:dyDescent="0.3">
      <c r="A8" s="8">
        <v>44851</v>
      </c>
      <c r="B8">
        <v>100.044106</v>
      </c>
      <c r="C8" s="2">
        <f t="shared" si="0"/>
        <v>9.9205479335067182E-3</v>
      </c>
      <c r="D8">
        <v>214.458572</v>
      </c>
      <c r="E8" s="2">
        <f t="shared" si="1"/>
        <v>6.9812116085563591E-3</v>
      </c>
      <c r="F8">
        <v>951.30828899999995</v>
      </c>
      <c r="G8" s="2">
        <f t="shared" si="2"/>
        <v>-7.9297580677121227E-3</v>
      </c>
      <c r="H8">
        <v>1434.990601</v>
      </c>
      <c r="I8" s="2">
        <f t="shared" si="3"/>
        <v>1.0649549572131933E-2</v>
      </c>
      <c r="J8">
        <v>64.040367000000003</v>
      </c>
      <c r="K8" s="2">
        <f t="shared" si="4"/>
        <v>-3.7707465614301716E-3</v>
      </c>
      <c r="L8">
        <v>325.08862299999998</v>
      </c>
      <c r="M8" s="2">
        <f t="shared" si="5"/>
        <v>4.5164694445154474E-4</v>
      </c>
      <c r="N8">
        <v>103.54536400000001</v>
      </c>
      <c r="O8" s="2">
        <f t="shared" si="6"/>
        <v>6.7862081518428319E-3</v>
      </c>
      <c r="P8">
        <v>1862.1446530000001</v>
      </c>
      <c r="Q8" s="2">
        <f t="shared" si="7"/>
        <v>-1.4856690455586796E-2</v>
      </c>
      <c r="R8">
        <v>418.80426</v>
      </c>
      <c r="S8" s="2">
        <f t="shared" si="8"/>
        <v>-1.928699105294418E-2</v>
      </c>
      <c r="T8">
        <v>74.509140000000002</v>
      </c>
      <c r="U8" s="2">
        <f t="shared" si="9"/>
        <v>-2.4498299506092724E-3</v>
      </c>
      <c r="V8">
        <v>81.557761999999997</v>
      </c>
      <c r="W8" s="2">
        <f t="shared" si="10"/>
        <v>-2.7201932203166912E-3</v>
      </c>
      <c r="X8">
        <v>124.47708900000001</v>
      </c>
      <c r="Y8" s="2">
        <f t="shared" si="11"/>
        <v>4.8780443211432045E-2</v>
      </c>
      <c r="Z8">
        <v>7.45</v>
      </c>
      <c r="AA8" s="2">
        <f t="shared" si="12"/>
        <v>0.11194029850746268</v>
      </c>
      <c r="AB8">
        <v>215.938919</v>
      </c>
      <c r="AC8" s="2">
        <f t="shared" si="13"/>
        <v>9.4951266325038475E-3</v>
      </c>
      <c r="AD8">
        <v>1069.771606</v>
      </c>
      <c r="AE8" s="2">
        <f t="shared" si="14"/>
        <v>-3.0601330668794668E-3</v>
      </c>
    </row>
    <row r="9" spans="1:31" x14ac:dyDescent="0.3">
      <c r="A9" s="8">
        <v>44852</v>
      </c>
      <c r="B9">
        <v>104.12251999999999</v>
      </c>
      <c r="C9" s="2">
        <f t="shared" si="0"/>
        <v>4.0766159677612546E-2</v>
      </c>
      <c r="D9">
        <v>217.79257200000001</v>
      </c>
      <c r="E9" s="2">
        <f t="shared" si="1"/>
        <v>1.5546126083503031E-2</v>
      </c>
      <c r="F9">
        <v>965.27282700000001</v>
      </c>
      <c r="G9" s="2">
        <f t="shared" si="2"/>
        <v>1.4679298142854735E-2</v>
      </c>
      <c r="H9">
        <v>1448.2335210000001</v>
      </c>
      <c r="I9" s="2">
        <f t="shared" si="3"/>
        <v>9.2285761250083809E-3</v>
      </c>
      <c r="J9">
        <v>64.670586</v>
      </c>
      <c r="K9" s="2">
        <f t="shared" si="4"/>
        <v>9.8409648401920347E-3</v>
      </c>
      <c r="L9">
        <v>332.96508799999998</v>
      </c>
      <c r="M9" s="2">
        <f t="shared" si="5"/>
        <v>2.4228670100214567E-2</v>
      </c>
      <c r="N9">
        <v>107.38407100000001</v>
      </c>
      <c r="O9" s="2">
        <f t="shared" si="6"/>
        <v>3.7072707571919938E-2</v>
      </c>
      <c r="P9">
        <v>1896.6545410000001</v>
      </c>
      <c r="Q9" s="2">
        <f t="shared" si="7"/>
        <v>1.8532334716534038E-2</v>
      </c>
      <c r="R9">
        <v>406.77426100000002</v>
      </c>
      <c r="S9" s="2">
        <f t="shared" si="8"/>
        <v>-2.8724633794317112E-2</v>
      </c>
      <c r="T9">
        <v>76.229149000000007</v>
      </c>
      <c r="U9" s="2">
        <f t="shared" si="9"/>
        <v>2.3084537011164086E-2</v>
      </c>
      <c r="V9">
        <v>83.559989999999999</v>
      </c>
      <c r="W9" s="2">
        <f t="shared" si="10"/>
        <v>2.4549815381152751E-2</v>
      </c>
      <c r="X9">
        <v>124.32736199999999</v>
      </c>
      <c r="Y9" s="2">
        <f t="shared" si="11"/>
        <v>-1.2028478590145886E-3</v>
      </c>
      <c r="Z9">
        <v>7.75</v>
      </c>
      <c r="AA9" s="2">
        <f t="shared" si="12"/>
        <v>4.0268456375838868E-2</v>
      </c>
      <c r="AB9">
        <v>218.614014</v>
      </c>
      <c r="AC9" s="2">
        <f t="shared" si="13"/>
        <v>1.2388202239726809E-2</v>
      </c>
      <c r="AD9">
        <v>1123.50647</v>
      </c>
      <c r="AE9" s="2">
        <f t="shared" si="14"/>
        <v>5.0230220823415772E-2</v>
      </c>
    </row>
    <row r="10" spans="1:31" x14ac:dyDescent="0.3">
      <c r="A10" s="8">
        <v>44853</v>
      </c>
      <c r="B10">
        <v>104.073395</v>
      </c>
      <c r="C10" s="2">
        <f t="shared" si="0"/>
        <v>-4.7179995259416518E-4</v>
      </c>
      <c r="D10">
        <v>214.638779</v>
      </c>
      <c r="E10" s="2">
        <f t="shared" si="1"/>
        <v>-1.4480718837371565E-2</v>
      </c>
      <c r="F10">
        <v>961.84338400000001</v>
      </c>
      <c r="G10" s="2">
        <f t="shared" si="2"/>
        <v>-3.5528224809336928E-3</v>
      </c>
      <c r="H10">
        <v>1430.6567379999999</v>
      </c>
      <c r="I10" s="2">
        <f t="shared" si="3"/>
        <v>-1.2136704989305525E-2</v>
      </c>
      <c r="J10">
        <v>64.961464000000007</v>
      </c>
      <c r="K10" s="2">
        <f t="shared" si="4"/>
        <v>4.4978407958140565E-3</v>
      </c>
      <c r="L10">
        <v>338.884705</v>
      </c>
      <c r="M10" s="2">
        <f t="shared" si="5"/>
        <v>1.7778491539629515E-2</v>
      </c>
      <c r="N10">
        <v>105.04097</v>
      </c>
      <c r="O10" s="2">
        <f t="shared" si="6"/>
        <v>-2.1819819067951052E-2</v>
      </c>
      <c r="P10">
        <v>1883.602173</v>
      </c>
      <c r="Q10" s="2">
        <f t="shared" si="7"/>
        <v>-6.881784593792406E-3</v>
      </c>
      <c r="R10">
        <v>404.82748400000003</v>
      </c>
      <c r="S10" s="2">
        <f t="shared" si="8"/>
        <v>-4.7858903245601159E-3</v>
      </c>
      <c r="T10">
        <v>76.302338000000006</v>
      </c>
      <c r="U10" s="2">
        <f t="shared" si="9"/>
        <v>9.6011828755959705E-4</v>
      </c>
      <c r="V10">
        <v>83.382019</v>
      </c>
      <c r="W10" s="2">
        <f t="shared" si="10"/>
        <v>-2.129859038996984E-3</v>
      </c>
      <c r="X10">
        <v>125.275665</v>
      </c>
      <c r="Y10" s="2">
        <f t="shared" si="11"/>
        <v>7.6274681996391092E-3</v>
      </c>
      <c r="Z10">
        <v>9.25</v>
      </c>
      <c r="AA10" s="2">
        <f t="shared" si="12"/>
        <v>0.19354838709677424</v>
      </c>
      <c r="AB10">
        <v>216.38476600000001</v>
      </c>
      <c r="AC10" s="2">
        <f t="shared" si="13"/>
        <v>-1.0197187084264314E-2</v>
      </c>
      <c r="AD10">
        <v>1165.6982419999999</v>
      </c>
      <c r="AE10" s="2">
        <f t="shared" si="14"/>
        <v>3.7553652895296441E-2</v>
      </c>
    </row>
    <row r="11" spans="1:31" x14ac:dyDescent="0.3">
      <c r="A11" s="8">
        <v>44854</v>
      </c>
      <c r="B11">
        <v>106.137169</v>
      </c>
      <c r="C11" s="2">
        <f t="shared" si="0"/>
        <v>1.9829986328398386E-2</v>
      </c>
      <c r="D11">
        <v>217.16181900000001</v>
      </c>
      <c r="E11" s="2">
        <f t="shared" si="1"/>
        <v>1.1754819011526418E-2</v>
      </c>
      <c r="F11">
        <v>982.85485800000004</v>
      </c>
      <c r="G11" s="2">
        <f t="shared" si="2"/>
        <v>2.1845005485841229E-2</v>
      </c>
      <c r="H11">
        <v>1445.536865</v>
      </c>
      <c r="I11" s="2">
        <f t="shared" si="3"/>
        <v>1.0400906524091758E-2</v>
      </c>
      <c r="J11">
        <v>65.785599000000005</v>
      </c>
      <c r="K11" s="2">
        <f t="shared" si="4"/>
        <v>1.2686521350565583E-2</v>
      </c>
      <c r="L11">
        <v>342.16250600000001</v>
      </c>
      <c r="M11" s="2">
        <f t="shared" si="5"/>
        <v>9.6723190856311536E-3</v>
      </c>
      <c r="N11">
        <v>104.193459</v>
      </c>
      <c r="O11" s="2">
        <f t="shared" si="6"/>
        <v>-8.068385126298816E-3</v>
      </c>
      <c r="P11">
        <v>1882.860596</v>
      </c>
      <c r="Q11" s="2">
        <f t="shared" si="7"/>
        <v>-3.9370149951512001E-4</v>
      </c>
      <c r="R11">
        <v>412.914063</v>
      </c>
      <c r="S11" s="2">
        <f t="shared" si="8"/>
        <v>1.9975370545740834E-2</v>
      </c>
      <c r="T11">
        <v>77.253838000000002</v>
      </c>
      <c r="U11" s="2">
        <f t="shared" si="9"/>
        <v>1.2470129028025356E-2</v>
      </c>
      <c r="V11">
        <v>83.337517000000005</v>
      </c>
      <c r="W11" s="2">
        <f t="shared" si="10"/>
        <v>-5.3371219039433093E-4</v>
      </c>
      <c r="X11">
        <v>124.32736199999999</v>
      </c>
      <c r="Y11" s="2">
        <f t="shared" si="11"/>
        <v>-7.5697303223256629E-3</v>
      </c>
      <c r="Z11">
        <v>8.9</v>
      </c>
      <c r="AA11" s="2">
        <f t="shared" si="12"/>
        <v>-3.7837837837837784E-2</v>
      </c>
      <c r="AB11">
        <v>218.76263399999999</v>
      </c>
      <c r="AC11" s="2">
        <f t="shared" si="13"/>
        <v>1.0989073047776188E-2</v>
      </c>
      <c r="AD11">
        <v>1136.6416019999999</v>
      </c>
      <c r="AE11" s="2">
        <f t="shared" si="14"/>
        <v>-2.4926382277241199E-2</v>
      </c>
    </row>
    <row r="12" spans="1:31" x14ac:dyDescent="0.3">
      <c r="A12" s="8">
        <v>44855</v>
      </c>
      <c r="B12">
        <v>101.763931</v>
      </c>
      <c r="C12" s="2">
        <f t="shared" si="0"/>
        <v>-4.1203642806790897E-2</v>
      </c>
      <c r="D12">
        <v>215.08933999999999</v>
      </c>
      <c r="E12" s="2">
        <f t="shared" si="1"/>
        <v>-9.5434778062897241E-3</v>
      </c>
      <c r="F12">
        <v>992.32202099999995</v>
      </c>
      <c r="G12" s="2">
        <f t="shared" si="2"/>
        <v>9.6323103283677547E-3</v>
      </c>
      <c r="H12">
        <v>1445.1513669999999</v>
      </c>
      <c r="I12" s="2">
        <f t="shared" si="3"/>
        <v>-2.6668154187825532E-4</v>
      </c>
      <c r="J12">
        <v>65.446251000000004</v>
      </c>
      <c r="K12" s="2">
        <f t="shared" si="4"/>
        <v>-5.1583934046112168E-3</v>
      </c>
      <c r="L12">
        <v>338.15087899999997</v>
      </c>
      <c r="M12" s="2">
        <f t="shared" si="5"/>
        <v>-1.1724332531045989E-2</v>
      </c>
      <c r="N12">
        <v>99.756516000000005</v>
      </c>
      <c r="O12" s="2">
        <f t="shared" si="6"/>
        <v>-4.2583699999824365E-2</v>
      </c>
      <c r="P12">
        <v>1855.766846</v>
      </c>
      <c r="Q12" s="2">
        <f t="shared" si="7"/>
        <v>-1.43896739129592E-2</v>
      </c>
      <c r="R12">
        <v>410.31835899999999</v>
      </c>
      <c r="S12" s="2">
        <f t="shared" si="8"/>
        <v>-6.2863056325597189E-3</v>
      </c>
      <c r="T12">
        <v>77.180640999999994</v>
      </c>
      <c r="U12" s="2">
        <f t="shared" si="9"/>
        <v>-9.4748690673474023E-4</v>
      </c>
      <c r="V12">
        <v>83.337517000000005</v>
      </c>
      <c r="W12" s="2">
        <f t="shared" si="10"/>
        <v>0</v>
      </c>
      <c r="X12">
        <v>118.138443</v>
      </c>
      <c r="Y12" s="2">
        <f t="shared" si="11"/>
        <v>-4.977921915531347E-2</v>
      </c>
      <c r="Z12">
        <v>8.65</v>
      </c>
      <c r="AA12" s="2">
        <f t="shared" si="12"/>
        <v>-2.8089887640449396E-2</v>
      </c>
      <c r="AB12">
        <v>216.582932</v>
      </c>
      <c r="AC12" s="2">
        <f t="shared" si="13"/>
        <v>-9.9637765378158827E-3</v>
      </c>
      <c r="AD12">
        <v>1136.1938479999999</v>
      </c>
      <c r="AE12" s="2">
        <f t="shared" si="14"/>
        <v>-3.9392716157160557E-4</v>
      </c>
    </row>
    <row r="13" spans="1:31" x14ac:dyDescent="0.3">
      <c r="A13" s="8">
        <v>44858</v>
      </c>
      <c r="B13">
        <v>102.992363</v>
      </c>
      <c r="C13" s="2">
        <f t="shared" si="0"/>
        <v>1.2071389026825141E-2</v>
      </c>
      <c r="D13">
        <v>216.71127300000001</v>
      </c>
      <c r="E13" s="2">
        <f t="shared" si="1"/>
        <v>7.5407409776793166E-3</v>
      </c>
      <c r="F13">
        <v>996.57269299999996</v>
      </c>
      <c r="G13" s="2">
        <f t="shared" si="2"/>
        <v>4.2835610921103662E-3</v>
      </c>
      <c r="H13">
        <v>1461.8614500000001</v>
      </c>
      <c r="I13" s="2">
        <f t="shared" si="3"/>
        <v>1.1562860044680878E-2</v>
      </c>
      <c r="J13">
        <v>65.979515000000006</v>
      </c>
      <c r="K13" s="2">
        <f t="shared" si="4"/>
        <v>8.1481214256260426E-3</v>
      </c>
      <c r="L13">
        <v>340.20559700000001</v>
      </c>
      <c r="M13" s="2">
        <f t="shared" si="5"/>
        <v>6.0763349368671005E-3</v>
      </c>
      <c r="N13">
        <v>102.747719</v>
      </c>
      <c r="O13" s="2">
        <f t="shared" si="6"/>
        <v>2.998503877180303E-2</v>
      </c>
      <c r="P13">
        <v>1888.397827</v>
      </c>
      <c r="Q13" s="2">
        <f t="shared" si="7"/>
        <v>1.7583556398981015E-2</v>
      </c>
      <c r="R13">
        <v>410.86743200000001</v>
      </c>
      <c r="S13" s="2">
        <f t="shared" si="8"/>
        <v>1.3381633747469035E-3</v>
      </c>
      <c r="T13">
        <v>77.766174000000007</v>
      </c>
      <c r="U13" s="2">
        <f t="shared" si="9"/>
        <v>7.5865267820205418E-3</v>
      </c>
      <c r="V13">
        <v>84.227408999999994</v>
      </c>
      <c r="W13" s="2">
        <f t="shared" si="10"/>
        <v>1.067816791325793E-2</v>
      </c>
      <c r="X13">
        <v>112.248985</v>
      </c>
      <c r="Y13" s="2">
        <f t="shared" si="11"/>
        <v>-4.9852172167191955E-2</v>
      </c>
      <c r="Z13">
        <v>8.8000000000000007</v>
      </c>
      <c r="AA13" s="2">
        <f t="shared" si="12"/>
        <v>1.7341040462427681E-2</v>
      </c>
      <c r="AB13">
        <v>216.97923299999999</v>
      </c>
      <c r="AC13" s="2">
        <f t="shared" si="13"/>
        <v>1.8297886926750273E-3</v>
      </c>
      <c r="AD13">
        <v>1140.4726559999999</v>
      </c>
      <c r="AE13" s="2">
        <f t="shared" si="14"/>
        <v>3.7659137193286618E-3</v>
      </c>
    </row>
    <row r="14" spans="1:31" x14ac:dyDescent="0.3">
      <c r="A14" s="8">
        <v>44859</v>
      </c>
      <c r="B14">
        <v>103.23806</v>
      </c>
      <c r="C14" s="2">
        <f t="shared" si="0"/>
        <v>2.3855846476694698E-3</v>
      </c>
      <c r="D14">
        <v>216.21568300000001</v>
      </c>
      <c r="E14" s="2">
        <f t="shared" si="1"/>
        <v>-2.2868676517810993E-3</v>
      </c>
      <c r="F14">
        <v>991.64587400000005</v>
      </c>
      <c r="G14" s="2">
        <f t="shared" si="2"/>
        <v>-4.9437627928261563E-3</v>
      </c>
      <c r="H14">
        <v>1469.9998780000001</v>
      </c>
      <c r="I14" s="2">
        <f t="shared" si="3"/>
        <v>5.5671678051294471E-3</v>
      </c>
      <c r="J14">
        <v>65.834075999999996</v>
      </c>
      <c r="K14" s="2">
        <f t="shared" si="4"/>
        <v>-2.2043053817538683E-3</v>
      </c>
      <c r="L14">
        <v>338.83578499999999</v>
      </c>
      <c r="M14" s="2">
        <f t="shared" si="5"/>
        <v>-4.026424056744804E-3</v>
      </c>
      <c r="N14">
        <v>99.806365999999997</v>
      </c>
      <c r="O14" s="2">
        <f t="shared" si="6"/>
        <v>-2.8626942073526784E-2</v>
      </c>
      <c r="P14">
        <v>1927.3079829999999</v>
      </c>
      <c r="Q14" s="2">
        <f t="shared" si="7"/>
        <v>2.0604851077282937E-2</v>
      </c>
      <c r="R14">
        <v>424.14538599999997</v>
      </c>
      <c r="S14" s="2">
        <f t="shared" si="8"/>
        <v>3.231688122703269E-2</v>
      </c>
      <c r="T14">
        <v>77.729575999999994</v>
      </c>
      <c r="U14" s="2">
        <f t="shared" si="9"/>
        <v>-4.7061592614816572E-4</v>
      </c>
      <c r="V14">
        <v>84.004929000000004</v>
      </c>
      <c r="W14" s="2">
        <f t="shared" si="10"/>
        <v>-2.6414204430768029E-3</v>
      </c>
      <c r="X14">
        <v>106.658997</v>
      </c>
      <c r="Y14" s="2">
        <f t="shared" si="11"/>
        <v>-4.9799897967897078E-2</v>
      </c>
      <c r="Z14">
        <v>8.4</v>
      </c>
      <c r="AA14" s="2">
        <f t="shared" si="12"/>
        <v>-4.5454545454545525E-2</v>
      </c>
      <c r="AB14">
        <v>218.614014</v>
      </c>
      <c r="AC14" s="2">
        <f t="shared" si="13"/>
        <v>7.5342740288883991E-3</v>
      </c>
      <c r="AD14">
        <v>1151.269409</v>
      </c>
      <c r="AE14" s="2">
        <f t="shared" si="14"/>
        <v>9.466910884008195E-3</v>
      </c>
    </row>
    <row r="15" spans="1:31" x14ac:dyDescent="0.3">
      <c r="A15" s="8">
        <v>44861</v>
      </c>
      <c r="B15">
        <v>105.989754</v>
      </c>
      <c r="C15" s="2">
        <f t="shared" si="0"/>
        <v>2.6653871643849136E-2</v>
      </c>
      <c r="D15">
        <v>217.07171600000001</v>
      </c>
      <c r="E15" s="2">
        <f t="shared" si="1"/>
        <v>3.9591623887893501E-3</v>
      </c>
      <c r="F15">
        <v>997.00744599999996</v>
      </c>
      <c r="G15" s="2">
        <f t="shared" si="2"/>
        <v>5.4067405921560674E-3</v>
      </c>
      <c r="H15">
        <v>1483.7767329999999</v>
      </c>
      <c r="I15" s="2">
        <f t="shared" si="3"/>
        <v>9.3720109818946629E-3</v>
      </c>
      <c r="J15">
        <v>66.221908999999997</v>
      </c>
      <c r="K15" s="2">
        <f t="shared" si="4"/>
        <v>5.8910677200056938E-3</v>
      </c>
      <c r="L15">
        <v>338.34652699999998</v>
      </c>
      <c r="M15" s="2">
        <f t="shared" si="5"/>
        <v>-1.4439383962943086E-3</v>
      </c>
      <c r="N15">
        <v>102.498451</v>
      </c>
      <c r="O15" s="2">
        <f t="shared" si="6"/>
        <v>2.6973079051891391E-2</v>
      </c>
      <c r="P15">
        <v>1942.0908199999999</v>
      </c>
      <c r="Q15" s="2">
        <f t="shared" si="7"/>
        <v>7.6701996413615081E-3</v>
      </c>
      <c r="R15">
        <v>418.30508400000002</v>
      </c>
      <c r="S15" s="2">
        <f t="shared" si="8"/>
        <v>-1.3769575699215442E-2</v>
      </c>
      <c r="T15">
        <v>80.437668000000002</v>
      </c>
      <c r="U15" s="2">
        <f t="shared" si="9"/>
        <v>3.4839917305093948E-2</v>
      </c>
      <c r="V15">
        <v>85.873688000000001</v>
      </c>
      <c r="W15" s="2">
        <f t="shared" si="10"/>
        <v>2.2245825599114477E-2</v>
      </c>
      <c r="X15">
        <v>110.751671</v>
      </c>
      <c r="Y15" s="2">
        <f t="shared" si="11"/>
        <v>3.8371577786354027E-2</v>
      </c>
      <c r="Z15">
        <v>8.15</v>
      </c>
      <c r="AA15" s="2">
        <f t="shared" si="12"/>
        <v>-2.9761904761904767E-2</v>
      </c>
      <c r="AB15">
        <v>223.76603700000001</v>
      </c>
      <c r="AC15" s="2">
        <f t="shared" si="13"/>
        <v>2.3566755423099384E-2</v>
      </c>
      <c r="AD15">
        <v>1119.028564</v>
      </c>
      <c r="AE15" s="2">
        <f t="shared" si="14"/>
        <v>-2.8004604958629664E-2</v>
      </c>
    </row>
    <row r="16" spans="1:31" x14ac:dyDescent="0.3">
      <c r="A16" s="8">
        <v>44862</v>
      </c>
      <c r="B16">
        <v>103.532875</v>
      </c>
      <c r="C16" s="2">
        <f t="shared" si="0"/>
        <v>-2.3180344394421404E-2</v>
      </c>
      <c r="D16">
        <v>220.22551000000001</v>
      </c>
      <c r="E16" s="2">
        <f t="shared" si="1"/>
        <v>1.4528811298474276E-2</v>
      </c>
      <c r="F16">
        <v>995.02703899999995</v>
      </c>
      <c r="G16" s="2">
        <f t="shared" si="2"/>
        <v>-1.9863512634187286E-3</v>
      </c>
      <c r="H16">
        <v>1473.3587649999999</v>
      </c>
      <c r="I16" s="2">
        <f t="shared" si="3"/>
        <v>-7.0212504134204989E-3</v>
      </c>
      <c r="J16">
        <v>66.367339999999999</v>
      </c>
      <c r="K16" s="2">
        <f t="shared" si="4"/>
        <v>2.1961160920322964E-3</v>
      </c>
      <c r="L16">
        <v>338.34652699999998</v>
      </c>
      <c r="M16" s="2">
        <f t="shared" si="5"/>
        <v>0</v>
      </c>
      <c r="N16">
        <v>104.343025</v>
      </c>
      <c r="O16" s="2">
        <f t="shared" si="6"/>
        <v>1.7996115863253337E-2</v>
      </c>
      <c r="P16">
        <v>1952.9677730000001</v>
      </c>
      <c r="Q16" s="2">
        <f t="shared" si="7"/>
        <v>5.6006407568520711E-3</v>
      </c>
      <c r="R16">
        <v>429.63626099999999</v>
      </c>
      <c r="S16" s="2">
        <f t="shared" si="8"/>
        <v>2.7088308111502535E-2</v>
      </c>
      <c r="T16">
        <v>83.292145000000005</v>
      </c>
      <c r="U16" s="2">
        <f t="shared" si="9"/>
        <v>3.5486819433899974E-2</v>
      </c>
      <c r="V16">
        <v>88.854789999999994</v>
      </c>
      <c r="W16" s="2">
        <f t="shared" si="10"/>
        <v>3.4714964145944105E-2</v>
      </c>
      <c r="X16">
        <v>110.402298</v>
      </c>
      <c r="Y16" s="2">
        <f t="shared" si="11"/>
        <v>-3.1545618846690049E-3</v>
      </c>
      <c r="Z16">
        <v>8.1</v>
      </c>
      <c r="AA16" s="2">
        <f t="shared" si="12"/>
        <v>-6.1349693251534498E-3</v>
      </c>
      <c r="AB16">
        <v>222.97341900000001</v>
      </c>
      <c r="AC16" s="2">
        <f t="shared" si="13"/>
        <v>-3.5421729348498188E-3</v>
      </c>
      <c r="AD16">
        <v>1121.615845</v>
      </c>
      <c r="AE16" s="2">
        <f t="shared" si="14"/>
        <v>2.3120777102880741E-3</v>
      </c>
    </row>
    <row r="17" spans="1:31" x14ac:dyDescent="0.3">
      <c r="A17" s="8">
        <v>44865</v>
      </c>
      <c r="B17">
        <v>105.00700399999999</v>
      </c>
      <c r="C17" s="2">
        <f t="shared" si="0"/>
        <v>1.4238269728334974E-2</v>
      </c>
      <c r="D17">
        <v>221.62219200000001</v>
      </c>
      <c r="E17" s="2">
        <f t="shared" si="1"/>
        <v>6.342053652185875E-3</v>
      </c>
      <c r="F17">
        <v>1005.798462</v>
      </c>
      <c r="G17" s="2">
        <f t="shared" si="2"/>
        <v>1.0825256578781195E-2</v>
      </c>
      <c r="H17">
        <v>1497.115601</v>
      </c>
      <c r="I17" s="2">
        <f t="shared" si="3"/>
        <v>1.6124270995190981E-2</v>
      </c>
      <c r="J17">
        <v>66.173430999999994</v>
      </c>
      <c r="K17" s="2">
        <f t="shared" si="4"/>
        <v>-2.9217533805031559E-3</v>
      </c>
      <c r="L17">
        <v>341.18408199999999</v>
      </c>
      <c r="M17" s="2">
        <f t="shared" si="5"/>
        <v>8.3865350271499217E-3</v>
      </c>
      <c r="N17">
        <v>102.199326</v>
      </c>
      <c r="O17" s="2">
        <f t="shared" si="6"/>
        <v>-2.0544727354799175E-2</v>
      </c>
      <c r="P17">
        <v>2000.480591</v>
      </c>
      <c r="Q17" s="2">
        <f t="shared" si="7"/>
        <v>2.4328521267411585E-2</v>
      </c>
      <c r="R17">
        <v>455.54321299999998</v>
      </c>
      <c r="S17" s="2">
        <f t="shared" si="8"/>
        <v>6.0299733406347533E-2</v>
      </c>
      <c r="T17">
        <v>84.353415999999996</v>
      </c>
      <c r="U17" s="2">
        <f t="shared" si="9"/>
        <v>1.2741549638324079E-2</v>
      </c>
      <c r="V17">
        <v>91.257476999999994</v>
      </c>
      <c r="W17" s="2">
        <f t="shared" si="10"/>
        <v>2.7040601862882152E-2</v>
      </c>
      <c r="X17">
        <v>108.405869</v>
      </c>
      <c r="Y17" s="2">
        <f t="shared" si="11"/>
        <v>-1.808321960834558E-2</v>
      </c>
      <c r="Z17">
        <v>7.95</v>
      </c>
      <c r="AA17" s="2">
        <f t="shared" si="12"/>
        <v>-1.851851851851849E-2</v>
      </c>
      <c r="AB17">
        <v>223.91464199999999</v>
      </c>
      <c r="AC17" s="2">
        <f t="shared" si="13"/>
        <v>4.2212341014513655E-3</v>
      </c>
      <c r="AD17">
        <v>1140.4229740000001</v>
      </c>
      <c r="AE17" s="2">
        <f t="shared" si="14"/>
        <v>1.6767888117700469E-2</v>
      </c>
    </row>
    <row r="18" spans="1:31" x14ac:dyDescent="0.3">
      <c r="A18" s="8">
        <v>44866</v>
      </c>
      <c r="B18">
        <v>106.62854</v>
      </c>
      <c r="C18" s="2">
        <f t="shared" si="0"/>
        <v>1.5442169933731265E-2</v>
      </c>
      <c r="D18">
        <v>221.351868</v>
      </c>
      <c r="E18" s="2">
        <f t="shared" si="1"/>
        <v>-1.219751494922594E-3</v>
      </c>
      <c r="F18">
        <v>1024.056763</v>
      </c>
      <c r="G18" s="2">
        <f t="shared" si="2"/>
        <v>1.8153041279953763E-2</v>
      </c>
      <c r="H18">
        <v>1531.533813</v>
      </c>
      <c r="I18" s="2">
        <f t="shared" si="3"/>
        <v>2.2989682277714696E-2</v>
      </c>
      <c r="J18">
        <v>66.415824999999998</v>
      </c>
      <c r="K18" s="2">
        <f t="shared" si="4"/>
        <v>3.6630109144559775E-3</v>
      </c>
      <c r="L18">
        <v>341.96679699999999</v>
      </c>
      <c r="M18" s="2">
        <f t="shared" si="5"/>
        <v>2.294113475082904E-3</v>
      </c>
      <c r="N18">
        <v>101.70079800000001</v>
      </c>
      <c r="O18" s="2">
        <f t="shared" si="6"/>
        <v>-4.8779969449113114E-3</v>
      </c>
      <c r="P18">
        <v>2001.8154300000001</v>
      </c>
      <c r="Q18" s="2">
        <f t="shared" si="7"/>
        <v>6.6725916062648771E-4</v>
      </c>
      <c r="R18">
        <v>457.04074100000003</v>
      </c>
      <c r="S18" s="2">
        <f t="shared" si="8"/>
        <v>3.287345650784701E-3</v>
      </c>
      <c r="T18">
        <v>84.829170000000005</v>
      </c>
      <c r="U18" s="2">
        <f t="shared" si="9"/>
        <v>5.6400086986401199E-3</v>
      </c>
      <c r="V18">
        <v>91.791404999999997</v>
      </c>
      <c r="W18" s="2">
        <f t="shared" si="10"/>
        <v>5.8507863415948602E-3</v>
      </c>
      <c r="X18">
        <v>106.409447</v>
      </c>
      <c r="Y18" s="2">
        <f t="shared" si="11"/>
        <v>-1.8416180031728735E-2</v>
      </c>
      <c r="Z18">
        <v>8.1999999999999993</v>
      </c>
      <c r="AA18" s="2">
        <f t="shared" si="12"/>
        <v>3.1446540880503138E-2</v>
      </c>
      <c r="AB18">
        <v>228.47221400000001</v>
      </c>
      <c r="AC18" s="2">
        <f t="shared" si="13"/>
        <v>2.0354059740318453E-2</v>
      </c>
      <c r="AD18">
        <v>1132.412476</v>
      </c>
      <c r="AE18" s="2">
        <f t="shared" si="14"/>
        <v>-7.024146463748937E-3</v>
      </c>
    </row>
    <row r="19" spans="1:31" x14ac:dyDescent="0.3">
      <c r="A19" s="8">
        <v>44867</v>
      </c>
      <c r="B19">
        <v>105.252686</v>
      </c>
      <c r="C19" s="2">
        <f t="shared" si="0"/>
        <v>-1.2903243353046046E-2</v>
      </c>
      <c r="D19">
        <v>221.48703</v>
      </c>
      <c r="E19" s="2">
        <f t="shared" si="1"/>
        <v>6.106205527933728E-4</v>
      </c>
      <c r="F19">
        <v>1009.710876</v>
      </c>
      <c r="G19" s="2">
        <f t="shared" si="2"/>
        <v>-1.4008878724625973E-2</v>
      </c>
      <c r="H19">
        <v>1512.353149</v>
      </c>
      <c r="I19" s="2">
        <f t="shared" si="3"/>
        <v>-1.2523826661344439E-2</v>
      </c>
      <c r="J19">
        <v>66.512778999999995</v>
      </c>
      <c r="K19" s="2">
        <f t="shared" si="4"/>
        <v>1.459802690096712E-3</v>
      </c>
      <c r="L19">
        <v>347.00576799999999</v>
      </c>
      <c r="M19" s="2">
        <f t="shared" si="5"/>
        <v>1.4735263903413509E-2</v>
      </c>
      <c r="N19">
        <v>101.50138099999999</v>
      </c>
      <c r="O19" s="2">
        <f t="shared" si="6"/>
        <v>-1.9608204057554035E-3</v>
      </c>
      <c r="P19">
        <v>1990.7901609999999</v>
      </c>
      <c r="Q19" s="2">
        <f t="shared" si="7"/>
        <v>-5.5076351369717225E-3</v>
      </c>
      <c r="R19">
        <v>463.979218</v>
      </c>
      <c r="S19" s="2">
        <f t="shared" si="8"/>
        <v>1.518130962421127E-2</v>
      </c>
      <c r="T19">
        <v>84.975555</v>
      </c>
      <c r="U19" s="2">
        <f t="shared" si="9"/>
        <v>1.7256446102207335E-3</v>
      </c>
      <c r="V19">
        <v>92.013878000000005</v>
      </c>
      <c r="W19" s="2">
        <f t="shared" si="10"/>
        <v>2.4236800820296445E-3</v>
      </c>
      <c r="X19">
        <v>108.954887</v>
      </c>
      <c r="Y19" s="2">
        <f t="shared" si="11"/>
        <v>2.3921184366271442E-2</v>
      </c>
      <c r="Z19">
        <v>8</v>
      </c>
      <c r="AA19" s="2">
        <f t="shared" si="12"/>
        <v>-2.4390243902438935E-2</v>
      </c>
      <c r="AB19">
        <v>226.936508</v>
      </c>
      <c r="AC19" s="2">
        <f t="shared" si="13"/>
        <v>-6.7216313665170446E-3</v>
      </c>
      <c r="AD19">
        <v>1109.5253909999999</v>
      </c>
      <c r="AE19" s="2">
        <f t="shared" si="14"/>
        <v>-2.0210908555903351E-2</v>
      </c>
    </row>
    <row r="20" spans="1:31" x14ac:dyDescent="0.3">
      <c r="A20" s="8">
        <v>44868</v>
      </c>
      <c r="B20">
        <v>108.053535</v>
      </c>
      <c r="C20" s="2">
        <f t="shared" si="0"/>
        <v>2.6610712813542881E-2</v>
      </c>
      <c r="D20">
        <v>221.84747300000001</v>
      </c>
      <c r="E20" s="2">
        <f t="shared" si="1"/>
        <v>1.627377458625956E-3</v>
      </c>
      <c r="F20">
        <v>1009.662659</v>
      </c>
      <c r="G20" s="2">
        <f t="shared" si="2"/>
        <v>-4.7753273878736735E-5</v>
      </c>
      <c r="H20">
        <v>1490.3975829999999</v>
      </c>
      <c r="I20" s="2">
        <f t="shared" si="3"/>
        <v>-1.4517486219748021E-2</v>
      </c>
      <c r="J20">
        <v>66.609734000000003</v>
      </c>
      <c r="K20" s="2">
        <f t="shared" si="4"/>
        <v>1.4576898072475863E-3</v>
      </c>
      <c r="L20">
        <v>346.07629400000002</v>
      </c>
      <c r="M20" s="2">
        <f t="shared" si="5"/>
        <v>-2.6785548994101571E-3</v>
      </c>
      <c r="N20">
        <v>101.102554</v>
      </c>
      <c r="O20" s="2">
        <f t="shared" si="6"/>
        <v>-3.9292765878722324E-3</v>
      </c>
      <c r="P20">
        <v>1986.241577</v>
      </c>
      <c r="Q20" s="2">
        <f t="shared" si="7"/>
        <v>-2.2848133816951721E-3</v>
      </c>
      <c r="R20">
        <v>461.28369099999998</v>
      </c>
      <c r="S20" s="2">
        <f t="shared" si="8"/>
        <v>-5.8095856353636011E-3</v>
      </c>
      <c r="T20">
        <v>85.487892000000002</v>
      </c>
      <c r="U20" s="2">
        <f t="shared" si="9"/>
        <v>6.0292280527030062E-3</v>
      </c>
      <c r="V20">
        <v>92.681290000000004</v>
      </c>
      <c r="W20" s="2">
        <f t="shared" si="10"/>
        <v>7.2533841036457325E-3</v>
      </c>
      <c r="X20">
        <v>110.801582</v>
      </c>
      <c r="Y20" s="2">
        <f t="shared" si="11"/>
        <v>1.6949170898594046E-2</v>
      </c>
      <c r="Z20">
        <v>8.0500000000000007</v>
      </c>
      <c r="AA20" s="2">
        <f t="shared" si="12"/>
        <v>6.2500000000000888E-3</v>
      </c>
      <c r="AB20">
        <v>225.301727</v>
      </c>
      <c r="AC20" s="2">
        <f t="shared" si="13"/>
        <v>-7.203693290283697E-3</v>
      </c>
      <c r="AD20">
        <v>1129.0789789999999</v>
      </c>
      <c r="AE20" s="2">
        <f t="shared" si="14"/>
        <v>1.7623380373816167E-2</v>
      </c>
    </row>
    <row r="21" spans="1:31" x14ac:dyDescent="0.3">
      <c r="A21" s="8">
        <v>44869</v>
      </c>
      <c r="B21">
        <v>107.070778</v>
      </c>
      <c r="C21" s="2">
        <f t="shared" si="0"/>
        <v>-9.0950934645497306E-3</v>
      </c>
      <c r="D21">
        <v>221.712311</v>
      </c>
      <c r="E21" s="2">
        <f t="shared" si="1"/>
        <v>-6.0925643268427976E-4</v>
      </c>
      <c r="F21">
        <v>1009.855835</v>
      </c>
      <c r="G21" s="2">
        <f t="shared" si="2"/>
        <v>1.9132726983417392E-4</v>
      </c>
      <c r="H21">
        <v>1474.089111</v>
      </c>
      <c r="I21" s="2">
        <f t="shared" si="3"/>
        <v>-1.0942363424377599E-2</v>
      </c>
      <c r="J21">
        <v>66.415824999999998</v>
      </c>
      <c r="K21" s="2">
        <f t="shared" si="4"/>
        <v>-2.911121068281175E-3</v>
      </c>
      <c r="L21">
        <v>345.978455</v>
      </c>
      <c r="M21" s="2">
        <f t="shared" si="5"/>
        <v>-2.8270933807450493E-4</v>
      </c>
      <c r="N21">
        <v>104.143608</v>
      </c>
      <c r="O21" s="2">
        <f t="shared" si="6"/>
        <v>3.0078903842527982E-2</v>
      </c>
      <c r="P21">
        <v>1992.5699460000001</v>
      </c>
      <c r="Q21" s="2">
        <f t="shared" si="7"/>
        <v>3.1861023720782811E-3</v>
      </c>
      <c r="R21">
        <v>462.08236699999998</v>
      </c>
      <c r="S21" s="2">
        <f t="shared" si="8"/>
        <v>1.7314204156417823E-3</v>
      </c>
      <c r="T21">
        <v>85.597686999999993</v>
      </c>
      <c r="U21" s="2">
        <f t="shared" si="9"/>
        <v>1.2843339264931863E-3</v>
      </c>
      <c r="V21">
        <v>92.547805999999994</v>
      </c>
      <c r="W21" s="2">
        <f t="shared" si="10"/>
        <v>-1.4402475407928605E-3</v>
      </c>
      <c r="X21">
        <v>116.19193300000001</v>
      </c>
      <c r="Y21" s="2">
        <f t="shared" si="11"/>
        <v>4.8648682651480701E-2</v>
      </c>
      <c r="Z21">
        <v>8.15</v>
      </c>
      <c r="AA21" s="2">
        <f t="shared" si="12"/>
        <v>1.2422360248447228E-2</v>
      </c>
      <c r="AB21">
        <v>226.19343599999999</v>
      </c>
      <c r="AC21" s="2">
        <f t="shared" si="13"/>
        <v>3.9578436076523893E-3</v>
      </c>
      <c r="AD21">
        <v>1108.6795649999999</v>
      </c>
      <c r="AE21" s="2">
        <f t="shared" si="14"/>
        <v>-1.8067304749635249E-2</v>
      </c>
    </row>
    <row r="22" spans="1:31" x14ac:dyDescent="0.3">
      <c r="A22" s="8">
        <v>44872</v>
      </c>
      <c r="B22">
        <v>107.75870500000001</v>
      </c>
      <c r="C22" s="2">
        <f t="shared" si="0"/>
        <v>6.424974328663291E-3</v>
      </c>
      <c r="D22">
        <v>224.86613500000001</v>
      </c>
      <c r="E22" s="2">
        <f t="shared" si="1"/>
        <v>1.4224848344122965E-2</v>
      </c>
      <c r="F22">
        <v>1011.594666</v>
      </c>
      <c r="G22" s="2">
        <f t="shared" si="2"/>
        <v>1.7218606257793923E-3</v>
      </c>
      <c r="H22">
        <v>1467.7116699999999</v>
      </c>
      <c r="I22" s="2">
        <f t="shared" si="3"/>
        <v>-4.3263605655927684E-3</v>
      </c>
      <c r="J22">
        <v>67.967140000000001</v>
      </c>
      <c r="K22" s="2">
        <f t="shared" si="4"/>
        <v>2.3357610930828665E-2</v>
      </c>
      <c r="L22">
        <v>345.88055400000002</v>
      </c>
      <c r="M22" s="2">
        <f t="shared" si="5"/>
        <v>-2.8296848715614331E-4</v>
      </c>
      <c r="N22">
        <v>104.991119</v>
      </c>
      <c r="O22" s="2">
        <f t="shared" si="6"/>
        <v>8.137907033142211E-3</v>
      </c>
      <c r="P22">
        <v>1995.0914310000001</v>
      </c>
      <c r="Q22" s="2">
        <f t="shared" si="7"/>
        <v>1.2654436573540373E-3</v>
      </c>
      <c r="R22">
        <v>456.24206500000003</v>
      </c>
      <c r="S22" s="2">
        <f t="shared" si="8"/>
        <v>-1.2639092977984046E-2</v>
      </c>
      <c r="T22">
        <v>87.098113999999995</v>
      </c>
      <c r="U22" s="2">
        <f t="shared" si="9"/>
        <v>1.7528826450649238E-2</v>
      </c>
      <c r="V22">
        <v>94.931610000000006</v>
      </c>
      <c r="W22" s="2">
        <f t="shared" si="10"/>
        <v>2.5757541999429145E-2</v>
      </c>
      <c r="X22">
        <v>114.744522</v>
      </c>
      <c r="Y22" s="2">
        <f t="shared" si="11"/>
        <v>-1.2457069631503614E-2</v>
      </c>
      <c r="Z22">
        <v>8.15</v>
      </c>
      <c r="AA22" s="2">
        <f t="shared" si="12"/>
        <v>0</v>
      </c>
      <c r="AB22">
        <v>227.035583</v>
      </c>
      <c r="AC22" s="2">
        <f t="shared" si="13"/>
        <v>3.7231274916396107E-3</v>
      </c>
      <c r="AD22">
        <v>1107.286499</v>
      </c>
      <c r="AE22" s="2">
        <f t="shared" si="14"/>
        <v>-1.2565091339081791E-3</v>
      </c>
    </row>
    <row r="23" spans="1:31" x14ac:dyDescent="0.3">
      <c r="A23" s="8">
        <v>44874</v>
      </c>
      <c r="B23">
        <v>106.18631000000001</v>
      </c>
      <c r="C23" s="2">
        <f t="shared" si="0"/>
        <v>-1.4591814183364638E-2</v>
      </c>
      <c r="D23">
        <v>230.49790999999999</v>
      </c>
      <c r="E23" s="2">
        <f t="shared" si="1"/>
        <v>2.5045011780008508E-2</v>
      </c>
      <c r="F23">
        <v>1017.680786</v>
      </c>
      <c r="G23" s="2">
        <f t="shared" si="2"/>
        <v>6.0163622887272616E-3</v>
      </c>
      <c r="H23">
        <v>1471.362793</v>
      </c>
      <c r="I23" s="2">
        <f t="shared" si="3"/>
        <v>2.4876296037081858E-3</v>
      </c>
      <c r="J23">
        <v>67.433875999999998</v>
      </c>
      <c r="K23" s="2">
        <f t="shared" si="4"/>
        <v>-7.845909067234591E-3</v>
      </c>
      <c r="L23">
        <v>352.92538500000001</v>
      </c>
      <c r="M23" s="2">
        <f t="shared" si="5"/>
        <v>2.0367814606888857E-2</v>
      </c>
      <c r="N23">
        <v>106.985252</v>
      </c>
      <c r="O23" s="2">
        <f t="shared" si="6"/>
        <v>1.8993349332718346E-2</v>
      </c>
      <c r="P23">
        <v>1981.099731</v>
      </c>
      <c r="Q23" s="2">
        <f t="shared" si="7"/>
        <v>-7.0130620494855966E-3</v>
      </c>
      <c r="R23">
        <v>457.48998999999998</v>
      </c>
      <c r="S23" s="2">
        <f t="shared" si="8"/>
        <v>2.7352256526367302E-3</v>
      </c>
      <c r="T23">
        <v>86.549171000000001</v>
      </c>
      <c r="U23" s="2">
        <f t="shared" si="9"/>
        <v>-6.3025819365043478E-3</v>
      </c>
      <c r="V23">
        <v>94.277237</v>
      </c>
      <c r="W23" s="2">
        <f t="shared" si="10"/>
        <v>-6.8930991479024817E-3</v>
      </c>
      <c r="X23">
        <v>111.30069</v>
      </c>
      <c r="Y23" s="2">
        <f t="shared" si="11"/>
        <v>-3.0013040622540621E-2</v>
      </c>
      <c r="Z23">
        <v>8.25</v>
      </c>
      <c r="AA23" s="2">
        <f t="shared" si="12"/>
        <v>1.2269938650306678E-2</v>
      </c>
      <c r="AB23">
        <v>229.21528599999999</v>
      </c>
      <c r="AC23" s="2">
        <f t="shared" si="13"/>
        <v>9.6007109158742221E-3</v>
      </c>
      <c r="AD23">
        <v>1139.1293949999999</v>
      </c>
      <c r="AE23" s="2">
        <f t="shared" si="14"/>
        <v>2.8757594379374751E-2</v>
      </c>
    </row>
    <row r="24" spans="1:31" x14ac:dyDescent="0.3">
      <c r="A24" s="8">
        <v>44875</v>
      </c>
      <c r="B24">
        <v>104.859589</v>
      </c>
      <c r="C24" s="2">
        <f t="shared" si="0"/>
        <v>-1.2494275391997434E-2</v>
      </c>
      <c r="D24">
        <v>228.51551799999999</v>
      </c>
      <c r="E24" s="2">
        <f t="shared" si="1"/>
        <v>-8.6004771149551518E-3</v>
      </c>
      <c r="F24">
        <v>1016.714783</v>
      </c>
      <c r="G24" s="2">
        <f t="shared" si="2"/>
        <v>-9.4922004354325296E-4</v>
      </c>
      <c r="H24">
        <v>1462.356689</v>
      </c>
      <c r="I24" s="2">
        <f t="shared" si="3"/>
        <v>-6.1209268324892152E-3</v>
      </c>
      <c r="J24">
        <v>67.482353000000003</v>
      </c>
      <c r="K24" s="2">
        <f t="shared" si="4"/>
        <v>7.1888200524039547E-4</v>
      </c>
      <c r="L24">
        <v>348.32672100000002</v>
      </c>
      <c r="M24" s="2">
        <f t="shared" si="5"/>
        <v>-1.3030131000636214E-2</v>
      </c>
      <c r="N24">
        <v>102.498451</v>
      </c>
      <c r="O24" s="2">
        <f t="shared" si="6"/>
        <v>-4.1938500084105046E-2</v>
      </c>
      <c r="P24">
        <v>1955.5386960000001</v>
      </c>
      <c r="Q24" s="2">
        <f t="shared" si="7"/>
        <v>-1.2902447362959091E-2</v>
      </c>
      <c r="R24">
        <v>458.98751800000002</v>
      </c>
      <c r="S24" s="2">
        <f t="shared" si="8"/>
        <v>3.2733568662344226E-3</v>
      </c>
      <c r="T24">
        <v>85.487892000000002</v>
      </c>
      <c r="U24" s="2">
        <f t="shared" si="9"/>
        <v>-1.2262150956939832E-2</v>
      </c>
      <c r="V24">
        <v>93.155440999999996</v>
      </c>
      <c r="W24" s="2">
        <f t="shared" si="10"/>
        <v>-1.1898906201504467E-2</v>
      </c>
      <c r="X24">
        <v>110.701759</v>
      </c>
      <c r="Y24" s="2">
        <f t="shared" si="11"/>
        <v>-5.3811975469335582E-3</v>
      </c>
      <c r="Z24">
        <v>8.3000000000000007</v>
      </c>
      <c r="AA24" s="2">
        <f t="shared" si="12"/>
        <v>6.0606060606060996E-3</v>
      </c>
      <c r="AB24">
        <v>227.085114</v>
      </c>
      <c r="AC24" s="2">
        <f t="shared" si="13"/>
        <v>-9.2933243553398048E-3</v>
      </c>
      <c r="AD24">
        <v>1100.519775</v>
      </c>
      <c r="AE24" s="2">
        <f t="shared" si="14"/>
        <v>-3.3893972159326102E-2</v>
      </c>
    </row>
    <row r="25" spans="1:31" x14ac:dyDescent="0.3">
      <c r="A25" s="8">
        <v>44876</v>
      </c>
      <c r="B25">
        <v>105.44924899999999</v>
      </c>
      <c r="C25" s="2">
        <f t="shared" si="0"/>
        <v>5.6233293075371726E-3</v>
      </c>
      <c r="D25">
        <v>228.20013399999999</v>
      </c>
      <c r="E25" s="2">
        <f t="shared" si="1"/>
        <v>-1.3801425949550028E-3</v>
      </c>
      <c r="F25">
        <v>1053.617798</v>
      </c>
      <c r="G25" s="2">
        <f t="shared" si="2"/>
        <v>3.6296329724951004E-2</v>
      </c>
      <c r="H25">
        <v>1528.7102050000001</v>
      </c>
      <c r="I25" s="2">
        <f t="shared" si="3"/>
        <v>4.5374371724161477E-2</v>
      </c>
      <c r="J25">
        <v>67.627791999999999</v>
      </c>
      <c r="K25" s="2">
        <f t="shared" si="4"/>
        <v>2.1552153049553269E-3</v>
      </c>
      <c r="L25">
        <v>348.66915899999998</v>
      </c>
      <c r="M25" s="2">
        <f t="shared" si="5"/>
        <v>9.830942599433623E-4</v>
      </c>
      <c r="N25">
        <v>103.14653800000001</v>
      </c>
      <c r="O25" s="2">
        <f t="shared" si="6"/>
        <v>6.3228955528313868E-3</v>
      </c>
      <c r="P25">
        <v>1988.614746</v>
      </c>
      <c r="Q25" s="2">
        <f t="shared" si="7"/>
        <v>1.6914035026591945E-2</v>
      </c>
      <c r="R25">
        <v>444.36181599999998</v>
      </c>
      <c r="S25" s="2">
        <f t="shared" si="8"/>
        <v>-3.186514104725624E-2</v>
      </c>
      <c r="T25">
        <v>88.049599000000001</v>
      </c>
      <c r="U25" s="2">
        <f t="shared" si="9"/>
        <v>2.9965728947907611E-2</v>
      </c>
      <c r="V25">
        <v>93.389144999999999</v>
      </c>
      <c r="W25" s="2">
        <f t="shared" si="10"/>
        <v>2.5087530850720352E-3</v>
      </c>
      <c r="X25">
        <v>111.899612</v>
      </c>
      <c r="Y25" s="2">
        <f t="shared" si="11"/>
        <v>1.0820541704310349E-2</v>
      </c>
      <c r="Z25">
        <v>8.1999999999999993</v>
      </c>
      <c r="AA25" s="2">
        <f t="shared" si="12"/>
        <v>-1.2048192771084487E-2</v>
      </c>
      <c r="AB25">
        <v>227.63005100000001</v>
      </c>
      <c r="AC25" s="2">
        <f t="shared" si="13"/>
        <v>2.3997037516074737E-3</v>
      </c>
      <c r="AD25">
        <v>1102.0124510000001</v>
      </c>
      <c r="AE25" s="2">
        <f t="shared" si="14"/>
        <v>1.3563372816267627E-3</v>
      </c>
    </row>
    <row r="26" spans="1:31" x14ac:dyDescent="0.3">
      <c r="A26" s="8">
        <v>44879</v>
      </c>
      <c r="B26">
        <v>104.761314</v>
      </c>
      <c r="C26" s="2">
        <f t="shared" si="0"/>
        <v>-6.5238492120507363E-3</v>
      </c>
      <c r="D26">
        <v>222.74854999999999</v>
      </c>
      <c r="E26" s="2">
        <f t="shared" si="1"/>
        <v>-2.3889486410205163E-2</v>
      </c>
      <c r="F26">
        <v>1061.684082</v>
      </c>
      <c r="G26" s="2">
        <f t="shared" si="2"/>
        <v>7.6557970217583371E-3</v>
      </c>
      <c r="H26">
        <v>1543.5095209999999</v>
      </c>
      <c r="I26" s="2">
        <f t="shared" si="3"/>
        <v>9.6809165998861246E-3</v>
      </c>
      <c r="J26">
        <v>67.336913999999993</v>
      </c>
      <c r="K26" s="2">
        <f t="shared" si="4"/>
        <v>-4.3011606825786863E-3</v>
      </c>
      <c r="L26">
        <v>339.71640000000002</v>
      </c>
      <c r="M26" s="2">
        <f t="shared" si="5"/>
        <v>-2.5676945519577665E-2</v>
      </c>
      <c r="N26">
        <v>102.498451</v>
      </c>
      <c r="O26" s="2">
        <f t="shared" si="6"/>
        <v>-6.2831677394737939E-3</v>
      </c>
      <c r="P26">
        <v>1977.4410399999999</v>
      </c>
      <c r="Q26" s="2">
        <f t="shared" si="7"/>
        <v>-5.6188389543401218E-3</v>
      </c>
      <c r="R26">
        <v>441.86596700000001</v>
      </c>
      <c r="S26" s="2">
        <f t="shared" si="8"/>
        <v>-5.6167044739955374E-3</v>
      </c>
      <c r="T26">
        <v>88.378967000000003</v>
      </c>
      <c r="U26" s="2">
        <f t="shared" si="9"/>
        <v>3.74070982424346E-3</v>
      </c>
      <c r="V26">
        <v>93.576117999999994</v>
      </c>
      <c r="W26" s="2">
        <f t="shared" si="10"/>
        <v>2.0020849318194145E-3</v>
      </c>
      <c r="X26">
        <v>110.552032</v>
      </c>
      <c r="Y26" s="2">
        <f t="shared" si="11"/>
        <v>-1.2042758468188475E-2</v>
      </c>
      <c r="Z26">
        <v>8.25</v>
      </c>
      <c r="AA26" s="2">
        <f t="shared" si="12"/>
        <v>6.0975609756097615E-3</v>
      </c>
      <c r="AB26">
        <v>225.59895299999999</v>
      </c>
      <c r="AC26" s="2">
        <f t="shared" si="13"/>
        <v>-8.9228025521111975E-3</v>
      </c>
      <c r="AD26">
        <v>1095.345337</v>
      </c>
      <c r="AE26" s="2">
        <f t="shared" si="14"/>
        <v>-6.0499443485870774E-3</v>
      </c>
    </row>
    <row r="27" spans="1:31" x14ac:dyDescent="0.3">
      <c r="A27" s="8">
        <v>44880</v>
      </c>
      <c r="B27">
        <v>105.20356</v>
      </c>
      <c r="C27" s="2">
        <f t="shared" si="0"/>
        <v>4.2214628961221301E-3</v>
      </c>
      <c r="D27">
        <v>222.700592</v>
      </c>
      <c r="E27" s="2">
        <f t="shared" si="1"/>
        <v>-2.1530106481049138E-4</v>
      </c>
      <c r="F27">
        <v>1066.4178469999999</v>
      </c>
      <c r="G27" s="2">
        <f t="shared" si="2"/>
        <v>4.4587321975124716E-3</v>
      </c>
      <c r="H27">
        <v>1551.980225</v>
      </c>
      <c r="I27" s="2">
        <f t="shared" si="3"/>
        <v>5.4879505987834865E-3</v>
      </c>
      <c r="J27">
        <v>67.482353000000003</v>
      </c>
      <c r="K27" s="2">
        <f t="shared" si="4"/>
        <v>2.1598702904621625E-3</v>
      </c>
      <c r="L27">
        <v>337.80841099999998</v>
      </c>
      <c r="M27" s="2">
        <f t="shared" si="5"/>
        <v>-5.6164171055622658E-3</v>
      </c>
      <c r="N27">
        <v>103.046837</v>
      </c>
      <c r="O27" s="2">
        <f t="shared" si="6"/>
        <v>5.3501881701607523E-3</v>
      </c>
      <c r="P27">
        <v>1974.227539</v>
      </c>
      <c r="Q27" s="2">
        <f t="shared" si="7"/>
        <v>-1.6250805637167964E-3</v>
      </c>
      <c r="R27">
        <v>432.43160999999998</v>
      </c>
      <c r="S27" s="2">
        <f t="shared" si="8"/>
        <v>-2.1351173669367562E-2</v>
      </c>
      <c r="T27">
        <v>88.378967000000003</v>
      </c>
      <c r="U27" s="2">
        <f t="shared" si="9"/>
        <v>0</v>
      </c>
      <c r="V27">
        <v>93.716339000000005</v>
      </c>
      <c r="W27" s="2">
        <f t="shared" si="10"/>
        <v>1.4984699408027158E-3</v>
      </c>
      <c r="X27">
        <v>116.042198</v>
      </c>
      <c r="Y27" s="2">
        <f t="shared" si="11"/>
        <v>4.9661375740248648E-2</v>
      </c>
      <c r="Z27">
        <v>8.1999999999999993</v>
      </c>
      <c r="AA27" s="2">
        <f t="shared" si="12"/>
        <v>-6.0606060606060996E-3</v>
      </c>
      <c r="AB27">
        <v>227.38235499999999</v>
      </c>
      <c r="AC27" s="2">
        <f t="shared" si="13"/>
        <v>7.9051873968580821E-3</v>
      </c>
      <c r="AD27">
        <v>1097.7833250000001</v>
      </c>
      <c r="AE27" s="2">
        <f t="shared" si="14"/>
        <v>2.2257711040039041E-3</v>
      </c>
    </row>
    <row r="28" spans="1:31" x14ac:dyDescent="0.3">
      <c r="A28" s="8">
        <v>44881</v>
      </c>
      <c r="B28">
        <v>106.431999</v>
      </c>
      <c r="C28" s="2">
        <f t="shared" si="0"/>
        <v>1.1676781660240554E-2</v>
      </c>
      <c r="D28">
        <v>225.33865399999999</v>
      </c>
      <c r="E28" s="2">
        <f t="shared" si="1"/>
        <v>1.1845779017956026E-2</v>
      </c>
      <c r="F28">
        <v>1067.6735839999999</v>
      </c>
      <c r="G28" s="2">
        <f t="shared" si="2"/>
        <v>1.1775281176440444E-3</v>
      </c>
      <c r="H28">
        <v>1560.5482179999999</v>
      </c>
      <c r="I28" s="2">
        <f t="shared" si="3"/>
        <v>5.5206843888748747E-3</v>
      </c>
      <c r="J28">
        <v>67.191483000000005</v>
      </c>
      <c r="K28" s="2">
        <f t="shared" si="4"/>
        <v>-4.3103120603988909E-3</v>
      </c>
      <c r="L28">
        <v>336.68319700000001</v>
      </c>
      <c r="M28" s="2">
        <f t="shared" si="5"/>
        <v>-3.3309235749016119E-3</v>
      </c>
      <c r="N28">
        <v>101.05270400000001</v>
      </c>
      <c r="O28" s="2">
        <f t="shared" si="6"/>
        <v>-1.9351714793536035E-2</v>
      </c>
      <c r="P28">
        <v>1981.1986079999999</v>
      </c>
      <c r="Q28" s="2">
        <f t="shared" si="7"/>
        <v>3.5310362469824774E-3</v>
      </c>
      <c r="R28">
        <v>424.09545900000001</v>
      </c>
      <c r="S28" s="2">
        <f t="shared" si="8"/>
        <v>-1.9277385850678175E-2</v>
      </c>
      <c r="T28">
        <v>88.195992000000004</v>
      </c>
      <c r="U28" s="2">
        <f t="shared" si="9"/>
        <v>-2.0703455382092839E-3</v>
      </c>
      <c r="V28">
        <v>93.202179000000001</v>
      </c>
      <c r="W28" s="2">
        <f t="shared" si="10"/>
        <v>-5.4863432085199282E-3</v>
      </c>
      <c r="X28">
        <v>121.43254899999999</v>
      </c>
      <c r="Y28" s="2">
        <f t="shared" si="11"/>
        <v>4.645164511620159E-2</v>
      </c>
      <c r="Z28">
        <v>8.1</v>
      </c>
      <c r="AA28" s="2">
        <f t="shared" si="12"/>
        <v>-1.2195121951219523E-2</v>
      </c>
      <c r="AB28">
        <v>222.52757299999999</v>
      </c>
      <c r="AC28" s="2">
        <f t="shared" si="13"/>
        <v>-2.1350742013380941E-2</v>
      </c>
      <c r="AD28">
        <v>1113.0083010000001</v>
      </c>
      <c r="AE28" s="2">
        <f t="shared" si="14"/>
        <v>1.3868835182024641E-2</v>
      </c>
    </row>
    <row r="29" spans="1:31" x14ac:dyDescent="0.3">
      <c r="A29" s="8">
        <v>44882</v>
      </c>
      <c r="B29">
        <v>108.692322</v>
      </c>
      <c r="C29" s="2">
        <f t="shared" si="0"/>
        <v>2.1237250274703579E-2</v>
      </c>
      <c r="D29">
        <v>222.940414</v>
      </c>
      <c r="E29" s="2">
        <f t="shared" si="1"/>
        <v>-1.064282562014407E-2</v>
      </c>
      <c r="F29">
        <v>1055.4532469999999</v>
      </c>
      <c r="G29" s="2">
        <f t="shared" si="2"/>
        <v>-1.1445761310509228E-2</v>
      </c>
      <c r="H29">
        <v>1545.5541989999999</v>
      </c>
      <c r="I29" s="2">
        <f t="shared" si="3"/>
        <v>-9.6081741192312053E-3</v>
      </c>
      <c r="J29">
        <v>66.997566000000006</v>
      </c>
      <c r="K29" s="2">
        <f t="shared" si="4"/>
        <v>-2.8860354220786588E-3</v>
      </c>
      <c r="L29">
        <v>336.291809</v>
      </c>
      <c r="M29" s="2">
        <f t="shared" si="5"/>
        <v>-1.1624815360179452E-3</v>
      </c>
      <c r="N29">
        <v>100.304901</v>
      </c>
      <c r="O29" s="2">
        <f t="shared" si="6"/>
        <v>-7.4001285507412362E-3</v>
      </c>
      <c r="P29">
        <v>2006.8585210000001</v>
      </c>
      <c r="Q29" s="2">
        <f t="shared" si="7"/>
        <v>1.2951711603463867E-2</v>
      </c>
      <c r="R29">
        <v>417.406586</v>
      </c>
      <c r="S29" s="2">
        <f t="shared" si="8"/>
        <v>-1.5772092952308636E-2</v>
      </c>
      <c r="T29">
        <v>90.062377999999995</v>
      </c>
      <c r="U29" s="2">
        <f t="shared" si="9"/>
        <v>2.1161800640555173E-2</v>
      </c>
      <c r="V29">
        <v>93.763092</v>
      </c>
      <c r="W29" s="2">
        <f t="shared" si="10"/>
        <v>6.018239122928648E-3</v>
      </c>
      <c r="X29">
        <v>120.88352999999999</v>
      </c>
      <c r="Y29" s="2">
        <f t="shared" si="11"/>
        <v>-4.5211848431181423E-3</v>
      </c>
      <c r="Z29">
        <v>8</v>
      </c>
      <c r="AA29" s="2">
        <f t="shared" si="12"/>
        <v>-1.2345679012345623E-2</v>
      </c>
      <c r="AB29">
        <v>219.35708600000001</v>
      </c>
      <c r="AC29" s="2">
        <f t="shared" si="13"/>
        <v>-1.4247614159706767E-2</v>
      </c>
      <c r="AD29">
        <v>1103.654419</v>
      </c>
      <c r="AE29" s="2">
        <f t="shared" si="14"/>
        <v>-8.4041439687341235E-3</v>
      </c>
    </row>
    <row r="30" spans="1:31" x14ac:dyDescent="0.3">
      <c r="A30" s="8">
        <v>44883</v>
      </c>
      <c r="B30">
        <v>105.498383</v>
      </c>
      <c r="C30" s="2">
        <f t="shared" si="0"/>
        <v>-2.9385139090137402E-2</v>
      </c>
      <c r="D30">
        <v>220.20642100000001</v>
      </c>
      <c r="E30" s="2">
        <f t="shared" si="1"/>
        <v>-1.2263335081094784E-2</v>
      </c>
      <c r="F30">
        <v>1065.6933590000001</v>
      </c>
      <c r="G30" s="2">
        <f t="shared" si="2"/>
        <v>9.7020991020744241E-3</v>
      </c>
      <c r="H30">
        <v>1551.395996</v>
      </c>
      <c r="I30" s="2">
        <f t="shared" si="3"/>
        <v>3.7797425698689047E-3</v>
      </c>
      <c r="J30">
        <v>67.143005000000002</v>
      </c>
      <c r="K30" s="2">
        <f t="shared" si="4"/>
        <v>2.1708102052542255E-3</v>
      </c>
      <c r="L30">
        <v>333.698914</v>
      </c>
      <c r="M30" s="2">
        <f t="shared" si="5"/>
        <v>-7.7102532104789123E-3</v>
      </c>
      <c r="N30">
        <v>98.211060000000003</v>
      </c>
      <c r="O30" s="2">
        <f t="shared" si="6"/>
        <v>-2.0874762639963129E-2</v>
      </c>
      <c r="P30">
        <v>2001.8154300000001</v>
      </c>
      <c r="Q30" s="2">
        <f t="shared" si="7"/>
        <v>-2.5129280152180744E-3</v>
      </c>
      <c r="R30">
        <v>425.59295700000001</v>
      </c>
      <c r="S30" s="2">
        <f t="shared" si="8"/>
        <v>1.9612462463637348E-2</v>
      </c>
      <c r="T30">
        <v>91.379822000000004</v>
      </c>
      <c r="U30" s="2">
        <f t="shared" si="9"/>
        <v>1.4628128073633784E-2</v>
      </c>
      <c r="V30">
        <v>93.529381000000001</v>
      </c>
      <c r="W30" s="2">
        <f t="shared" si="10"/>
        <v>-2.4925692510225916E-3</v>
      </c>
      <c r="X30">
        <v>116.84077499999999</v>
      </c>
      <c r="Y30" s="2">
        <f t="shared" si="11"/>
        <v>-3.3443389682614288E-2</v>
      </c>
      <c r="Z30">
        <v>8.1</v>
      </c>
      <c r="AA30" s="2">
        <f t="shared" si="12"/>
        <v>1.2499999999999956E-2</v>
      </c>
      <c r="AB30">
        <v>218.415863</v>
      </c>
      <c r="AC30" s="2">
        <f t="shared" si="13"/>
        <v>-4.2908255993152622E-3</v>
      </c>
      <c r="AD30">
        <v>1076.5382079999999</v>
      </c>
      <c r="AE30" s="2">
        <f t="shared" si="14"/>
        <v>-2.4569476217536912E-2</v>
      </c>
    </row>
    <row r="31" spans="1:31" x14ac:dyDescent="0.3">
      <c r="A31" s="8">
        <v>44886</v>
      </c>
      <c r="B31">
        <v>103.97511299999999</v>
      </c>
      <c r="C31" s="2">
        <f t="shared" si="0"/>
        <v>-1.443879950273752E-2</v>
      </c>
      <c r="D31">
        <v>220.110489</v>
      </c>
      <c r="E31" s="2">
        <f t="shared" si="1"/>
        <v>-4.3564578891186478E-4</v>
      </c>
      <c r="F31">
        <v>1058.303101</v>
      </c>
      <c r="G31" s="2">
        <f t="shared" si="2"/>
        <v>-6.934694616972048E-3</v>
      </c>
      <c r="H31">
        <v>1526.8602289999999</v>
      </c>
      <c r="I31" s="2">
        <f t="shared" si="3"/>
        <v>-1.5815283179318018E-2</v>
      </c>
      <c r="J31">
        <v>67.918662999999995</v>
      </c>
      <c r="K31" s="2">
        <f t="shared" si="4"/>
        <v>1.1552327751788827E-2</v>
      </c>
      <c r="L31">
        <v>329.931915</v>
      </c>
      <c r="M31" s="2">
        <f t="shared" si="5"/>
        <v>-1.1288616300381471E-2</v>
      </c>
      <c r="N31">
        <v>95.718399000000005</v>
      </c>
      <c r="O31" s="2">
        <f t="shared" si="6"/>
        <v>-2.538065468390216E-2</v>
      </c>
      <c r="P31">
        <v>1988.9608149999999</v>
      </c>
      <c r="Q31" s="2">
        <f t="shared" si="7"/>
        <v>-6.4214786275277325E-3</v>
      </c>
      <c r="R31">
        <v>432.13211100000001</v>
      </c>
      <c r="S31" s="2">
        <f t="shared" si="8"/>
        <v>1.5364807834449268E-2</v>
      </c>
      <c r="T31">
        <v>91.526214999999993</v>
      </c>
      <c r="U31" s="2">
        <f t="shared" si="9"/>
        <v>1.6020276336277117E-3</v>
      </c>
      <c r="V31">
        <v>93.155440999999996</v>
      </c>
      <c r="W31" s="2">
        <f t="shared" si="10"/>
        <v>-3.9981019440298304E-3</v>
      </c>
      <c r="X31">
        <v>122.680313</v>
      </c>
      <c r="Y31" s="2">
        <f t="shared" si="11"/>
        <v>4.9978596941008036E-2</v>
      </c>
      <c r="Z31">
        <v>8.0500000000000007</v>
      </c>
      <c r="AA31" s="2">
        <f t="shared" si="12"/>
        <v>-6.1728395061727559E-3</v>
      </c>
      <c r="AB31">
        <v>219.35708600000001</v>
      </c>
      <c r="AC31" s="2">
        <f t="shared" si="13"/>
        <v>4.3093161232525823E-3</v>
      </c>
      <c r="AD31">
        <v>1043.302124</v>
      </c>
      <c r="AE31" s="2">
        <f t="shared" si="14"/>
        <v>-3.0873111379619456E-2</v>
      </c>
    </row>
    <row r="32" spans="1:31" x14ac:dyDescent="0.3">
      <c r="A32" s="8">
        <v>44887</v>
      </c>
      <c r="B32">
        <v>105.596642</v>
      </c>
      <c r="C32" s="2">
        <f t="shared" si="0"/>
        <v>1.5595356938924443E-2</v>
      </c>
      <c r="D32">
        <v>219.77475000000001</v>
      </c>
      <c r="E32" s="2">
        <f t="shared" si="1"/>
        <v>-1.5253203131087023E-3</v>
      </c>
      <c r="F32">
        <v>1065.934814</v>
      </c>
      <c r="G32" s="2">
        <f t="shared" si="2"/>
        <v>7.2112733986970934E-3</v>
      </c>
      <c r="H32">
        <v>1543.2661129999999</v>
      </c>
      <c r="I32" s="2">
        <f t="shared" si="3"/>
        <v>1.074484991382918E-2</v>
      </c>
      <c r="J32">
        <v>67.870186000000004</v>
      </c>
      <c r="K32" s="2">
        <f t="shared" si="4"/>
        <v>-7.1375079924629325E-4</v>
      </c>
      <c r="L32">
        <v>332.91616800000003</v>
      </c>
      <c r="M32" s="2">
        <f t="shared" si="5"/>
        <v>9.0450570688198617E-3</v>
      </c>
      <c r="N32">
        <v>90.932472000000004</v>
      </c>
      <c r="O32" s="2">
        <f t="shared" si="6"/>
        <v>-5.0000073653551191E-2</v>
      </c>
      <c r="P32">
        <v>2007.105591</v>
      </c>
      <c r="Q32" s="2">
        <f t="shared" si="7"/>
        <v>9.1227418173143171E-3</v>
      </c>
      <c r="R32">
        <v>438.62133799999998</v>
      </c>
      <c r="S32" s="2">
        <f t="shared" si="8"/>
        <v>1.5016766481396715E-2</v>
      </c>
      <c r="T32">
        <v>91.855575999999999</v>
      </c>
      <c r="U32" s="2">
        <f t="shared" si="9"/>
        <v>3.598542778153746E-3</v>
      </c>
      <c r="V32">
        <v>93.202179000000001</v>
      </c>
      <c r="W32" s="2">
        <f t="shared" si="10"/>
        <v>5.0172055972552698E-4</v>
      </c>
      <c r="X32">
        <v>127.37191</v>
      </c>
      <c r="Y32" s="2">
        <f t="shared" si="11"/>
        <v>3.8242460304124037E-2</v>
      </c>
      <c r="Z32">
        <v>8</v>
      </c>
      <c r="AA32" s="2">
        <f t="shared" si="12"/>
        <v>-6.2111801242237252E-3</v>
      </c>
      <c r="AB32">
        <v>218.46539300000001</v>
      </c>
      <c r="AC32" s="2">
        <f t="shared" si="13"/>
        <v>-4.0650293831857587E-3</v>
      </c>
      <c r="AD32">
        <v>1038.17749</v>
      </c>
      <c r="AE32" s="2">
        <f t="shared" si="14"/>
        <v>-4.9119367076070342E-3</v>
      </c>
    </row>
    <row r="33" spans="1:31" x14ac:dyDescent="0.3">
      <c r="A33" s="8">
        <v>44888</v>
      </c>
      <c r="B33">
        <v>105.056145</v>
      </c>
      <c r="C33" s="2">
        <f t="shared" si="0"/>
        <v>-5.1185055676297164E-3</v>
      </c>
      <c r="D33">
        <v>221.213684</v>
      </c>
      <c r="E33" s="2">
        <f t="shared" si="1"/>
        <v>6.5473126462434195E-3</v>
      </c>
      <c r="F33">
        <v>1065.934814</v>
      </c>
      <c r="G33" s="2">
        <f t="shared" si="2"/>
        <v>0</v>
      </c>
      <c r="H33">
        <v>1541.41626</v>
      </c>
      <c r="I33" s="2">
        <f t="shared" si="3"/>
        <v>-1.1986610633236694E-3</v>
      </c>
      <c r="J33">
        <v>67.773223999999999</v>
      </c>
      <c r="K33" s="2">
        <f t="shared" si="4"/>
        <v>-1.428639078726035E-3</v>
      </c>
      <c r="L33">
        <v>332.47586100000001</v>
      </c>
      <c r="M33" s="2">
        <f t="shared" si="5"/>
        <v>-1.3225761988225893E-3</v>
      </c>
      <c r="N33">
        <v>98.410469000000006</v>
      </c>
      <c r="O33" s="2">
        <f t="shared" si="6"/>
        <v>8.2236816348729702E-2</v>
      </c>
      <c r="P33">
        <v>2002.3592530000001</v>
      </c>
      <c r="Q33" s="2">
        <f t="shared" si="7"/>
        <v>-2.3647674647925276E-3</v>
      </c>
      <c r="R33">
        <v>432.13211100000001</v>
      </c>
      <c r="S33" s="2">
        <f t="shared" si="8"/>
        <v>-1.4794599436473321E-2</v>
      </c>
      <c r="T33">
        <v>91.526214999999993</v>
      </c>
      <c r="U33" s="2">
        <f t="shared" si="9"/>
        <v>-3.585639700305232E-3</v>
      </c>
      <c r="V33">
        <v>93.108695999999995</v>
      </c>
      <c r="W33" s="2">
        <f t="shared" si="10"/>
        <v>-1.0030130304142792E-3</v>
      </c>
      <c r="X33">
        <v>133.710556</v>
      </c>
      <c r="Y33" s="2">
        <f t="shared" si="11"/>
        <v>4.9764865738450403E-2</v>
      </c>
      <c r="Z33">
        <v>7.9</v>
      </c>
      <c r="AA33" s="2">
        <f t="shared" si="12"/>
        <v>-1.2499999999999956E-2</v>
      </c>
      <c r="AB33">
        <v>218.76263399999999</v>
      </c>
      <c r="AC33" s="2">
        <f t="shared" si="13"/>
        <v>1.3605862050654061E-3</v>
      </c>
      <c r="AD33">
        <v>1046.834717</v>
      </c>
      <c r="AE33" s="2">
        <f t="shared" si="14"/>
        <v>8.3388698785984428E-3</v>
      </c>
    </row>
    <row r="34" spans="1:31" x14ac:dyDescent="0.3">
      <c r="A34" s="8">
        <v>44889</v>
      </c>
      <c r="B34">
        <v>105.154411</v>
      </c>
      <c r="C34" s="2">
        <f t="shared" si="0"/>
        <v>9.3536651282977168E-4</v>
      </c>
      <c r="D34">
        <v>219.199173</v>
      </c>
      <c r="E34" s="2">
        <f t="shared" si="1"/>
        <v>-9.106629226427021E-3</v>
      </c>
      <c r="F34">
        <v>1091.2451169999999</v>
      </c>
      <c r="G34" s="2">
        <f t="shared" si="2"/>
        <v>2.3744700583538725E-2</v>
      </c>
      <c r="H34">
        <v>1586.8364260000001</v>
      </c>
      <c r="I34" s="2">
        <f t="shared" si="3"/>
        <v>2.9466515423938855E-2</v>
      </c>
      <c r="J34">
        <v>69.857810999999998</v>
      </c>
      <c r="K34" s="2">
        <f t="shared" si="4"/>
        <v>3.0758268191579674E-2</v>
      </c>
      <c r="L34">
        <v>333.405396</v>
      </c>
      <c r="M34" s="2">
        <f t="shared" si="5"/>
        <v>2.795796955617158E-3</v>
      </c>
      <c r="N34">
        <v>98.659737000000007</v>
      </c>
      <c r="O34" s="2">
        <f t="shared" si="6"/>
        <v>2.5329418966593131E-3</v>
      </c>
      <c r="P34">
        <v>2029.2551269999999</v>
      </c>
      <c r="Q34" s="2">
        <f t="shared" si="7"/>
        <v>1.3432092148151442E-2</v>
      </c>
      <c r="R34">
        <v>435.42663599999997</v>
      </c>
      <c r="S34" s="2">
        <f t="shared" si="8"/>
        <v>7.6238837988134023E-3</v>
      </c>
      <c r="T34">
        <v>97.411659</v>
      </c>
      <c r="U34" s="2">
        <f t="shared" si="9"/>
        <v>6.4303369258742027E-2</v>
      </c>
      <c r="V34">
        <v>96.567565999999999</v>
      </c>
      <c r="W34" s="2">
        <f t="shared" si="10"/>
        <v>3.714873205828173E-2</v>
      </c>
      <c r="X34">
        <v>140.348679</v>
      </c>
      <c r="Y34" s="2">
        <f t="shared" si="11"/>
        <v>4.9645467034031387E-2</v>
      </c>
      <c r="Z34">
        <v>7.9</v>
      </c>
      <c r="AA34" s="2">
        <f t="shared" si="12"/>
        <v>0</v>
      </c>
      <c r="AB34">
        <v>218.713089</v>
      </c>
      <c r="AC34" s="2">
        <f t="shared" si="13"/>
        <v>-2.2647834821731827E-4</v>
      </c>
      <c r="AD34">
        <v>1047.481567</v>
      </c>
      <c r="AE34" s="2">
        <f t="shared" si="14"/>
        <v>6.1791034391167621E-4</v>
      </c>
    </row>
    <row r="35" spans="1:31" x14ac:dyDescent="0.3">
      <c r="A35" s="8">
        <v>44890</v>
      </c>
      <c r="B35">
        <v>105.301834</v>
      </c>
      <c r="C35" s="2">
        <f t="shared" si="0"/>
        <v>1.4019668656601869E-3</v>
      </c>
      <c r="D35">
        <v>221.98111</v>
      </c>
      <c r="E35" s="2">
        <f t="shared" si="1"/>
        <v>1.2691366312773456E-2</v>
      </c>
      <c r="F35">
        <v>1089.8927000000001</v>
      </c>
      <c r="G35" s="2">
        <f t="shared" si="2"/>
        <v>-1.2393338388700936E-3</v>
      </c>
      <c r="H35">
        <v>1592.5322269999999</v>
      </c>
      <c r="I35" s="2">
        <f t="shared" si="3"/>
        <v>3.5894065113928342E-3</v>
      </c>
      <c r="J35">
        <v>71.118256000000002</v>
      </c>
      <c r="K35" s="2">
        <f t="shared" si="4"/>
        <v>1.8043007388250487E-2</v>
      </c>
      <c r="L35">
        <v>332.96508799999998</v>
      </c>
      <c r="M35" s="2">
        <f t="shared" si="5"/>
        <v>-1.3206384938053706E-3</v>
      </c>
      <c r="N35">
        <v>99.856223999999997</v>
      </c>
      <c r="O35" s="2">
        <f t="shared" si="6"/>
        <v>1.2127409178072313E-2</v>
      </c>
      <c r="P35">
        <v>2039.687134</v>
      </c>
      <c r="Q35" s="2">
        <f t="shared" si="7"/>
        <v>5.1408060333066885E-3</v>
      </c>
      <c r="R35">
        <v>430.335083</v>
      </c>
      <c r="S35" s="2">
        <f t="shared" si="8"/>
        <v>-1.1693251122101733E-2</v>
      </c>
      <c r="T35">
        <v>102.995277</v>
      </c>
      <c r="U35" s="2">
        <f t="shared" si="9"/>
        <v>5.7319812200303577E-2</v>
      </c>
      <c r="V35">
        <v>101.942818</v>
      </c>
      <c r="W35" s="2">
        <f t="shared" si="10"/>
        <v>5.566311985123451E-2</v>
      </c>
      <c r="X35">
        <v>134.35940600000001</v>
      </c>
      <c r="Y35" s="2">
        <f t="shared" si="11"/>
        <v>-4.2674238494257555E-2</v>
      </c>
      <c r="Z35">
        <v>8.4499999999999993</v>
      </c>
      <c r="AA35" s="2">
        <f t="shared" si="12"/>
        <v>6.9620253164556889E-2</v>
      </c>
      <c r="AB35">
        <v>222.03218100000001</v>
      </c>
      <c r="AC35" s="2">
        <f t="shared" si="13"/>
        <v>1.5175552662054059E-2</v>
      </c>
      <c r="AD35">
        <v>1032.3562010000001</v>
      </c>
      <c r="AE35" s="2">
        <f t="shared" si="14"/>
        <v>-1.4439744312942149E-2</v>
      </c>
    </row>
    <row r="36" spans="1:31" x14ac:dyDescent="0.3">
      <c r="A36" s="8">
        <v>44893</v>
      </c>
      <c r="B36">
        <v>105.547516</v>
      </c>
      <c r="C36" s="2">
        <f t="shared" si="0"/>
        <v>2.3331217574045215E-3</v>
      </c>
      <c r="D36">
        <v>220.49423200000001</v>
      </c>
      <c r="E36" s="2">
        <f t="shared" si="1"/>
        <v>-6.6982186006727673E-3</v>
      </c>
      <c r="F36">
        <v>1080.8118899999999</v>
      </c>
      <c r="G36" s="2">
        <f t="shared" si="2"/>
        <v>-8.3318385378672311E-3</v>
      </c>
      <c r="H36">
        <v>1580.605225</v>
      </c>
      <c r="I36" s="2">
        <f t="shared" si="3"/>
        <v>-7.4893316428942258E-3</v>
      </c>
      <c r="J36">
        <v>73.881538000000006</v>
      </c>
      <c r="K36" s="2">
        <f t="shared" si="4"/>
        <v>3.8854749194074722E-2</v>
      </c>
      <c r="L36">
        <v>332.72045900000001</v>
      </c>
      <c r="M36" s="2">
        <f t="shared" si="5"/>
        <v>-7.3469864804553975E-4</v>
      </c>
      <c r="N36">
        <v>99.557097999999996</v>
      </c>
      <c r="O36" s="2">
        <f t="shared" si="6"/>
        <v>-2.9955669062752266E-3</v>
      </c>
      <c r="P36">
        <v>2041.368164</v>
      </c>
      <c r="Q36" s="2">
        <f t="shared" si="7"/>
        <v>8.2416071169855165E-4</v>
      </c>
      <c r="R36">
        <v>438.87094100000002</v>
      </c>
      <c r="S36" s="2">
        <f t="shared" si="8"/>
        <v>1.98353755880043E-2</v>
      </c>
      <c r="T36">
        <v>101.561646</v>
      </c>
      <c r="U36" s="2">
        <f t="shared" si="9"/>
        <v>-1.39193858374691E-2</v>
      </c>
      <c r="V36">
        <v>103.064598</v>
      </c>
      <c r="W36" s="2">
        <f t="shared" si="10"/>
        <v>1.100401207272883E-2</v>
      </c>
      <c r="X36">
        <v>140.648132</v>
      </c>
      <c r="Y36" s="2">
        <f t="shared" si="11"/>
        <v>4.6805253068772812E-2</v>
      </c>
      <c r="Z36">
        <v>8.8000000000000007</v>
      </c>
      <c r="AA36" s="2">
        <f t="shared" si="12"/>
        <v>4.1420118343195478E-2</v>
      </c>
      <c r="AB36">
        <v>222.52757299999999</v>
      </c>
      <c r="AC36" s="2">
        <f t="shared" si="13"/>
        <v>2.2311720659986545E-3</v>
      </c>
      <c r="AD36">
        <v>1055.2929690000001</v>
      </c>
      <c r="AE36" s="2">
        <f t="shared" si="14"/>
        <v>2.2217881752230717E-2</v>
      </c>
    </row>
    <row r="37" spans="1:31" x14ac:dyDescent="0.3">
      <c r="A37" s="8">
        <v>44894</v>
      </c>
      <c r="B37">
        <v>104.319084</v>
      </c>
      <c r="C37" s="2">
        <f t="shared" si="0"/>
        <v>-1.1638663291706486E-2</v>
      </c>
      <c r="D37">
        <v>217.95207199999999</v>
      </c>
      <c r="E37" s="2">
        <f t="shared" si="1"/>
        <v>-1.1529371888512774E-2</v>
      </c>
      <c r="F37">
        <v>1090.6171879999999</v>
      </c>
      <c r="G37" s="2">
        <f t="shared" si="2"/>
        <v>9.0721596336249544E-3</v>
      </c>
      <c r="H37">
        <v>1586.106323</v>
      </c>
      <c r="I37" s="2">
        <f t="shared" si="3"/>
        <v>3.4803744242968282E-3</v>
      </c>
      <c r="J37">
        <v>73.008926000000002</v>
      </c>
      <c r="K37" s="2">
        <f t="shared" si="4"/>
        <v>-1.1810961488105454E-2</v>
      </c>
      <c r="L37">
        <v>334.92199699999998</v>
      </c>
      <c r="M37" s="2">
        <f t="shared" si="5"/>
        <v>6.6167797634588688E-3</v>
      </c>
      <c r="N37">
        <v>98.659737000000007</v>
      </c>
      <c r="O37" s="2">
        <f t="shared" si="6"/>
        <v>-9.0135311095547177E-3</v>
      </c>
      <c r="P37">
        <v>2027.6236570000001</v>
      </c>
      <c r="Q37" s="2">
        <f t="shared" si="7"/>
        <v>-6.7329878276675137E-3</v>
      </c>
      <c r="R37">
        <v>442.165436</v>
      </c>
      <c r="S37" s="2">
        <f t="shared" si="8"/>
        <v>7.506751284314328E-3</v>
      </c>
      <c r="T37">
        <v>101.48619100000001</v>
      </c>
      <c r="U37" s="2">
        <f t="shared" si="9"/>
        <v>-7.4294778562367103E-4</v>
      </c>
      <c r="V37">
        <v>102.316742</v>
      </c>
      <c r="W37" s="2">
        <f t="shared" si="10"/>
        <v>-7.2561870371822268E-3</v>
      </c>
      <c r="X37">
        <v>141.24705499999999</v>
      </c>
      <c r="Y37" s="2">
        <f t="shared" si="11"/>
        <v>4.2583075330142606E-3</v>
      </c>
      <c r="Z37">
        <v>8.75</v>
      </c>
      <c r="AA37" s="2">
        <f t="shared" si="12"/>
        <v>-5.6818181818182323E-3</v>
      </c>
      <c r="AB37">
        <v>221.38816800000001</v>
      </c>
      <c r="AC37" s="2">
        <f t="shared" si="13"/>
        <v>-5.120286823961262E-3</v>
      </c>
      <c r="AD37">
        <v>1034.744385</v>
      </c>
      <c r="AE37" s="2">
        <f t="shared" si="14"/>
        <v>-1.9471923535577029E-2</v>
      </c>
    </row>
    <row r="38" spans="1:31" x14ac:dyDescent="0.3">
      <c r="A38" s="8">
        <v>44895</v>
      </c>
      <c r="B38">
        <v>103.28718600000001</v>
      </c>
      <c r="C38" s="2">
        <f t="shared" si="0"/>
        <v>-9.8917471322887973E-3</v>
      </c>
      <c r="D38">
        <v>218.000046</v>
      </c>
      <c r="E38" s="2">
        <f t="shared" si="1"/>
        <v>2.2011261264820448E-4</v>
      </c>
      <c r="F38">
        <v>1082.744019</v>
      </c>
      <c r="G38" s="2">
        <f t="shared" si="2"/>
        <v>-7.2190032273725668E-3</v>
      </c>
      <c r="H38">
        <v>1591.8507079999999</v>
      </c>
      <c r="I38" s="2">
        <f t="shared" si="3"/>
        <v>3.6216897421699201E-3</v>
      </c>
      <c r="J38">
        <v>74.317847999999998</v>
      </c>
      <c r="K38" s="2">
        <f t="shared" si="4"/>
        <v>1.7928246198279929E-2</v>
      </c>
      <c r="L38">
        <v>332.67156999999997</v>
      </c>
      <c r="M38" s="2">
        <f t="shared" si="5"/>
        <v>-6.719257081224228E-3</v>
      </c>
      <c r="N38">
        <v>105.589355</v>
      </c>
      <c r="O38" s="2">
        <f t="shared" si="6"/>
        <v>7.0237547866157213E-2</v>
      </c>
      <c r="P38">
        <v>2051.6520999999998</v>
      </c>
      <c r="Q38" s="2">
        <f t="shared" si="7"/>
        <v>1.1850543821110948E-2</v>
      </c>
      <c r="R38">
        <v>449.35351600000001</v>
      </c>
      <c r="S38" s="2">
        <f t="shared" si="8"/>
        <v>1.6256539780735046E-2</v>
      </c>
      <c r="T38">
        <v>102.542557</v>
      </c>
      <c r="U38" s="2">
        <f t="shared" si="9"/>
        <v>1.0408962929744803E-2</v>
      </c>
      <c r="V38">
        <v>103.158089</v>
      </c>
      <c r="W38" s="2">
        <f t="shared" si="10"/>
        <v>8.22296511356857E-3</v>
      </c>
      <c r="X38">
        <v>138.80145300000001</v>
      </c>
      <c r="Y38" s="2">
        <f t="shared" si="11"/>
        <v>-1.7314357456868601E-2</v>
      </c>
      <c r="Z38">
        <v>9.25</v>
      </c>
      <c r="AA38" s="2">
        <f t="shared" si="12"/>
        <v>5.7142857142857162E-2</v>
      </c>
      <c r="AB38">
        <v>222.72572299999999</v>
      </c>
      <c r="AC38" s="2">
        <f t="shared" si="13"/>
        <v>6.041673374342027E-3</v>
      </c>
      <c r="AD38">
        <v>1043.0036620000001</v>
      </c>
      <c r="AE38" s="2">
        <f t="shared" si="14"/>
        <v>7.9819490878416666E-3</v>
      </c>
    </row>
    <row r="39" spans="1:31" x14ac:dyDescent="0.3">
      <c r="A39" s="8">
        <v>44896</v>
      </c>
      <c r="B39">
        <v>102.353577</v>
      </c>
      <c r="C39" s="2">
        <f t="shared" si="0"/>
        <v>-9.0389624904680943E-3</v>
      </c>
      <c r="D39">
        <v>216.896851</v>
      </c>
      <c r="E39" s="2">
        <f t="shared" si="1"/>
        <v>-5.0605264551182305E-3</v>
      </c>
      <c r="F39">
        <v>1097.814331</v>
      </c>
      <c r="G39" s="2">
        <f t="shared" si="2"/>
        <v>1.3918628720682058E-2</v>
      </c>
      <c r="H39">
        <v>1613.4167480000001</v>
      </c>
      <c r="I39" s="2">
        <f t="shared" si="3"/>
        <v>1.3547777999292299E-2</v>
      </c>
      <c r="J39">
        <v>73.881538000000006</v>
      </c>
      <c r="K39" s="2">
        <f t="shared" si="4"/>
        <v>-5.8708642909034436E-3</v>
      </c>
      <c r="L39">
        <v>332.23126200000002</v>
      </c>
      <c r="M39" s="2">
        <f t="shared" si="5"/>
        <v>-1.323551633823028E-3</v>
      </c>
      <c r="N39">
        <v>105.73891399999999</v>
      </c>
      <c r="O39" s="2">
        <f t="shared" si="6"/>
        <v>1.4164211913216818E-3</v>
      </c>
      <c r="P39">
        <v>2080.7233890000002</v>
      </c>
      <c r="Q39" s="2">
        <f t="shared" si="7"/>
        <v>1.4169697191839026E-2</v>
      </c>
      <c r="R39">
        <v>451.54983499999997</v>
      </c>
      <c r="S39" s="2">
        <f t="shared" si="8"/>
        <v>4.8877307549541893E-3</v>
      </c>
      <c r="T39">
        <v>104.504372</v>
      </c>
      <c r="U39" s="2">
        <f t="shared" si="9"/>
        <v>1.9131715235070734E-2</v>
      </c>
      <c r="V39">
        <v>103.718979</v>
      </c>
      <c r="W39" s="2">
        <f t="shared" si="10"/>
        <v>5.4371887404778274E-3</v>
      </c>
      <c r="X39">
        <v>138.95117200000001</v>
      </c>
      <c r="Y39" s="2">
        <f t="shared" si="11"/>
        <v>1.0786558552813297E-3</v>
      </c>
      <c r="Z39">
        <v>9.0500000000000007</v>
      </c>
      <c r="AA39" s="2">
        <f t="shared" si="12"/>
        <v>-2.1621621621621512E-2</v>
      </c>
      <c r="AB39">
        <v>222.77526900000001</v>
      </c>
      <c r="AC39" s="2">
        <f t="shared" si="13"/>
        <v>2.2245297639034156E-4</v>
      </c>
      <c r="AD39">
        <v>1044.8446039999999</v>
      </c>
      <c r="AE39" s="2">
        <f t="shared" si="14"/>
        <v>1.7650388652228344E-3</v>
      </c>
    </row>
    <row r="40" spans="1:31" x14ac:dyDescent="0.3">
      <c r="A40" s="8">
        <v>44897</v>
      </c>
      <c r="B40">
        <v>104.319084</v>
      </c>
      <c r="C40" s="2">
        <f t="shared" si="0"/>
        <v>1.9203110019301084E-2</v>
      </c>
      <c r="D40">
        <v>217.37651099999999</v>
      </c>
      <c r="E40" s="2">
        <f t="shared" si="1"/>
        <v>2.2114659470089393E-3</v>
      </c>
      <c r="F40">
        <v>1096.993164</v>
      </c>
      <c r="G40" s="2">
        <f t="shared" si="2"/>
        <v>-7.4800171286892869E-4</v>
      </c>
      <c r="H40">
        <v>1594.7229</v>
      </c>
      <c r="I40" s="2">
        <f t="shared" si="3"/>
        <v>-1.1586496807581281E-2</v>
      </c>
      <c r="J40">
        <v>74.657203999999993</v>
      </c>
      <c r="K40" s="2">
        <f t="shared" si="4"/>
        <v>1.0498779816954906E-2</v>
      </c>
      <c r="L40">
        <v>329.88299599999999</v>
      </c>
      <c r="M40" s="2">
        <f t="shared" si="5"/>
        <v>-7.0681668722675228E-3</v>
      </c>
      <c r="N40">
        <v>109.428062</v>
      </c>
      <c r="O40" s="2">
        <f t="shared" si="6"/>
        <v>3.4889217795446736E-2</v>
      </c>
      <c r="P40">
        <v>2062.1828609999998</v>
      </c>
      <c r="Q40" s="2">
        <f t="shared" si="7"/>
        <v>-8.9106164221621764E-3</v>
      </c>
      <c r="R40">
        <v>446.757813</v>
      </c>
      <c r="S40" s="2">
        <f t="shared" si="8"/>
        <v>-1.0612387888481845E-2</v>
      </c>
      <c r="T40">
        <v>105.108002</v>
      </c>
      <c r="U40" s="2">
        <f t="shared" si="9"/>
        <v>5.7761219788967644E-3</v>
      </c>
      <c r="V40">
        <v>103.765732</v>
      </c>
      <c r="W40" s="2">
        <f t="shared" si="10"/>
        <v>4.5076610327976496E-4</v>
      </c>
      <c r="X40">
        <v>144.85000600000001</v>
      </c>
      <c r="Y40" s="2">
        <f t="shared" si="11"/>
        <v>4.2452567438581834E-2</v>
      </c>
      <c r="Z40">
        <v>9.4499999999999993</v>
      </c>
      <c r="AA40" s="2">
        <f t="shared" si="12"/>
        <v>4.4198895027624197E-2</v>
      </c>
      <c r="AB40">
        <v>223.17157</v>
      </c>
      <c r="AC40" s="2">
        <f t="shared" si="13"/>
        <v>1.7789272650368115E-3</v>
      </c>
      <c r="AD40">
        <v>1043.2524410000001</v>
      </c>
      <c r="AE40" s="2">
        <f t="shared" si="14"/>
        <v>-1.5238275566572534E-3</v>
      </c>
    </row>
    <row r="41" spans="1:31" x14ac:dyDescent="0.3">
      <c r="A41" s="8">
        <v>44900</v>
      </c>
      <c r="B41">
        <v>105.596642</v>
      </c>
      <c r="C41" s="2">
        <f t="shared" si="0"/>
        <v>1.2246637441716723E-2</v>
      </c>
      <c r="D41">
        <v>221.837234</v>
      </c>
      <c r="E41" s="2">
        <f t="shared" si="1"/>
        <v>2.0520722222834742E-2</v>
      </c>
      <c r="F41">
        <v>1092.4526370000001</v>
      </c>
      <c r="G41" s="2">
        <f t="shared" si="2"/>
        <v>-4.1390659021461884E-3</v>
      </c>
      <c r="H41">
        <v>1596.5241699999999</v>
      </c>
      <c r="I41" s="2">
        <f t="shared" si="3"/>
        <v>1.1295191158287032E-3</v>
      </c>
      <c r="J41">
        <v>74.705680999999998</v>
      </c>
      <c r="K41" s="2">
        <f t="shared" si="4"/>
        <v>6.4932782642124209E-4</v>
      </c>
      <c r="L41">
        <v>329.49160799999999</v>
      </c>
      <c r="M41" s="2">
        <f t="shared" si="5"/>
        <v>-1.1864449054537207E-3</v>
      </c>
      <c r="N41">
        <v>115.16119399999999</v>
      </c>
      <c r="O41" s="2">
        <f t="shared" si="6"/>
        <v>5.2391789594153693E-2</v>
      </c>
      <c r="P41">
        <v>2062.281982</v>
      </c>
      <c r="Q41" s="2">
        <f t="shared" si="7"/>
        <v>4.8066057513507232E-5</v>
      </c>
      <c r="R41">
        <v>436.87423699999999</v>
      </c>
      <c r="S41" s="2">
        <f t="shared" si="8"/>
        <v>-2.2122894580469232E-2</v>
      </c>
      <c r="T41">
        <v>104.24028</v>
      </c>
      <c r="U41" s="2">
        <f t="shared" si="9"/>
        <v>-8.2555274906662701E-3</v>
      </c>
      <c r="V41">
        <v>104.560326</v>
      </c>
      <c r="W41" s="2">
        <f t="shared" si="10"/>
        <v>7.657576202517502E-3</v>
      </c>
      <c r="X41">
        <v>146.949997</v>
      </c>
      <c r="Y41" s="2">
        <f t="shared" si="11"/>
        <v>1.4497693565853176E-2</v>
      </c>
      <c r="Z41">
        <v>10</v>
      </c>
      <c r="AA41" s="2">
        <f t="shared" si="12"/>
        <v>5.8201058201058364E-2</v>
      </c>
      <c r="AB41">
        <v>222.13125600000001</v>
      </c>
      <c r="AC41" s="2">
        <f t="shared" si="13"/>
        <v>-4.6614987742390479E-3</v>
      </c>
      <c r="AD41">
        <v>1012.802673</v>
      </c>
      <c r="AE41" s="2">
        <f t="shared" si="14"/>
        <v>-2.9187344120482184E-2</v>
      </c>
    </row>
    <row r="42" spans="1:31" x14ac:dyDescent="0.3">
      <c r="A42" s="8">
        <v>44901</v>
      </c>
      <c r="B42">
        <v>103.876839</v>
      </c>
      <c r="C42" s="2">
        <f t="shared" si="0"/>
        <v>-1.6286531156928241E-2</v>
      </c>
      <c r="D42">
        <v>222.220932</v>
      </c>
      <c r="E42" s="2">
        <f t="shared" si="1"/>
        <v>1.7296375053073021E-3</v>
      </c>
      <c r="F42">
        <v>1082.888794</v>
      </c>
      <c r="G42" s="2">
        <f t="shared" si="2"/>
        <v>-8.7544692337999663E-3</v>
      </c>
      <c r="H42">
        <v>1570.3820800000001</v>
      </c>
      <c r="I42" s="2">
        <f t="shared" si="3"/>
        <v>-1.6374377846092858E-2</v>
      </c>
      <c r="J42">
        <v>73.493713</v>
      </c>
      <c r="K42" s="2">
        <f t="shared" si="4"/>
        <v>-1.6223237426883252E-2</v>
      </c>
      <c r="L42">
        <v>330.02972399999999</v>
      </c>
      <c r="M42" s="2">
        <f t="shared" si="5"/>
        <v>1.6331705783536599E-3</v>
      </c>
      <c r="N42">
        <v>113.216919</v>
      </c>
      <c r="O42" s="2">
        <f t="shared" si="6"/>
        <v>-1.6883074345338867E-2</v>
      </c>
      <c r="P42">
        <v>2070.0935060000002</v>
      </c>
      <c r="Q42" s="2">
        <f t="shared" si="7"/>
        <v>3.7878059684275378E-3</v>
      </c>
      <c r="R42">
        <v>437.972443</v>
      </c>
      <c r="S42" s="2">
        <f t="shared" si="8"/>
        <v>2.5137806420936215E-3</v>
      </c>
      <c r="T42">
        <v>104.089371</v>
      </c>
      <c r="U42" s="2">
        <f t="shared" si="9"/>
        <v>-1.4477033254323146E-3</v>
      </c>
      <c r="V42">
        <v>103.672241</v>
      </c>
      <c r="W42" s="2">
        <f t="shared" si="10"/>
        <v>-8.493517895114433E-3</v>
      </c>
      <c r="X42">
        <v>142.699997</v>
      </c>
      <c r="Y42" s="2">
        <f t="shared" si="11"/>
        <v>-2.8921402427793175E-2</v>
      </c>
      <c r="Z42">
        <v>10.199999999999999</v>
      </c>
      <c r="AA42" s="2">
        <f t="shared" si="12"/>
        <v>2.0000000000000018E-2</v>
      </c>
      <c r="AB42">
        <v>226.68881200000001</v>
      </c>
      <c r="AC42" s="2">
        <f t="shared" si="13"/>
        <v>2.0517400756965065E-2</v>
      </c>
      <c r="AD42">
        <v>1035.8389890000001</v>
      </c>
      <c r="AE42" s="2">
        <f t="shared" si="14"/>
        <v>2.2745117695794237E-2</v>
      </c>
    </row>
    <row r="43" spans="1:31" x14ac:dyDescent="0.3">
      <c r="A43" s="8">
        <v>44902</v>
      </c>
      <c r="B43">
        <v>103.876839</v>
      </c>
      <c r="C43" s="2">
        <f t="shared" si="0"/>
        <v>0</v>
      </c>
      <c r="D43">
        <v>220.39828499999999</v>
      </c>
      <c r="E43" s="2">
        <f t="shared" si="1"/>
        <v>-8.2019591205747533E-3</v>
      </c>
      <c r="F43">
        <v>1068.349976</v>
      </c>
      <c r="G43" s="2">
        <f t="shared" si="2"/>
        <v>-1.3425956645369053E-2</v>
      </c>
      <c r="H43">
        <v>1563.177124</v>
      </c>
      <c r="I43" s="2">
        <f t="shared" si="3"/>
        <v>-4.5880273926712789E-3</v>
      </c>
      <c r="J43">
        <v>74.366325000000003</v>
      </c>
      <c r="K43" s="2">
        <f t="shared" si="4"/>
        <v>1.1873287719182279E-2</v>
      </c>
      <c r="L43">
        <v>332.769409</v>
      </c>
      <c r="M43" s="2">
        <f t="shared" si="5"/>
        <v>8.3013280343198215E-3</v>
      </c>
      <c r="N43">
        <v>109.52776299999999</v>
      </c>
      <c r="O43" s="2">
        <f t="shared" si="6"/>
        <v>-3.2584847146388207E-2</v>
      </c>
      <c r="P43">
        <v>2100.2524410000001</v>
      </c>
      <c r="Q43" s="2">
        <f t="shared" si="7"/>
        <v>1.4568875711453044E-2</v>
      </c>
      <c r="R43">
        <v>437.62301600000001</v>
      </c>
      <c r="S43" s="2">
        <f t="shared" si="8"/>
        <v>-7.978287346265267E-4</v>
      </c>
      <c r="T43">
        <v>107.14527099999999</v>
      </c>
      <c r="U43" s="2">
        <f t="shared" si="9"/>
        <v>2.9358425078771955E-2</v>
      </c>
      <c r="V43">
        <v>105.682121</v>
      </c>
      <c r="W43" s="2">
        <f t="shared" si="10"/>
        <v>1.9386867502941163E-2</v>
      </c>
      <c r="X43">
        <v>140.89999399999999</v>
      </c>
      <c r="Y43" s="2">
        <f t="shared" si="11"/>
        <v>-1.2613896551098014E-2</v>
      </c>
      <c r="Z43">
        <v>9.85</v>
      </c>
      <c r="AA43" s="2">
        <f t="shared" si="12"/>
        <v>-3.4313725490196068E-2</v>
      </c>
      <c r="AB43">
        <v>223.76603700000001</v>
      </c>
      <c r="AC43" s="2">
        <f t="shared" si="13"/>
        <v>-1.2893335909316961E-2</v>
      </c>
      <c r="AD43">
        <v>1020.216064</v>
      </c>
      <c r="AE43" s="2">
        <f t="shared" si="14"/>
        <v>-1.5082387480975679E-2</v>
      </c>
    </row>
    <row r="44" spans="1:31" x14ac:dyDescent="0.3">
      <c r="A44" s="8">
        <v>44903</v>
      </c>
      <c r="B44">
        <v>103.48374200000001</v>
      </c>
      <c r="C44" s="2">
        <f t="shared" si="0"/>
        <v>-3.7842603200507474E-3</v>
      </c>
      <c r="D44">
        <v>221.02181999999999</v>
      </c>
      <c r="E44" s="2">
        <f t="shared" si="1"/>
        <v>2.8291281849130989E-3</v>
      </c>
      <c r="F44">
        <v>1063.9544679999999</v>
      </c>
      <c r="G44" s="2">
        <f t="shared" si="2"/>
        <v>-4.1142959692452852E-3</v>
      </c>
      <c r="H44">
        <v>1577.440918</v>
      </c>
      <c r="I44" s="2">
        <f t="shared" si="3"/>
        <v>9.1248738105254024E-3</v>
      </c>
      <c r="J44">
        <v>74.414810000000003</v>
      </c>
      <c r="K44" s="2">
        <f t="shared" si="4"/>
        <v>6.5197520517523699E-4</v>
      </c>
      <c r="L44">
        <v>331.10604899999998</v>
      </c>
      <c r="M44" s="2">
        <f t="shared" si="5"/>
        <v>-4.9985363889022416E-3</v>
      </c>
      <c r="N44">
        <v>107.483788</v>
      </c>
      <c r="O44" s="2">
        <f t="shared" si="6"/>
        <v>-1.8661706803963396E-2</v>
      </c>
      <c r="P44">
        <v>2143.4638669999999</v>
      </c>
      <c r="Q44" s="2">
        <f t="shared" si="7"/>
        <v>2.0574396275633067E-2</v>
      </c>
      <c r="R44">
        <v>431.88253800000001</v>
      </c>
      <c r="S44" s="2">
        <f t="shared" si="8"/>
        <v>-1.3117404227203644E-2</v>
      </c>
      <c r="T44">
        <v>109.069366</v>
      </c>
      <c r="U44" s="2">
        <f t="shared" si="9"/>
        <v>1.79578154223905E-2</v>
      </c>
      <c r="V44">
        <v>106.850655</v>
      </c>
      <c r="W44" s="2">
        <f t="shared" si="10"/>
        <v>1.1057064231328351E-2</v>
      </c>
      <c r="X44">
        <v>141.25</v>
      </c>
      <c r="Y44" s="2">
        <f t="shared" si="11"/>
        <v>2.4840739169940118E-3</v>
      </c>
      <c r="Z44">
        <v>9.8000000000000007</v>
      </c>
      <c r="AA44" s="2">
        <f t="shared" si="12"/>
        <v>-5.0761421319795996E-3</v>
      </c>
      <c r="AB44">
        <v>222.97341900000001</v>
      </c>
      <c r="AC44" s="2">
        <f t="shared" si="13"/>
        <v>-3.5421729348498188E-3</v>
      </c>
      <c r="AD44">
        <v>1020.912598</v>
      </c>
      <c r="AE44" s="2">
        <f t="shared" si="14"/>
        <v>6.8273184924105834E-4</v>
      </c>
    </row>
    <row r="45" spans="1:31" x14ac:dyDescent="0.3">
      <c r="A45" s="8">
        <v>44904</v>
      </c>
      <c r="B45">
        <v>103.97511299999999</v>
      </c>
      <c r="C45" s="2">
        <f t="shared" si="0"/>
        <v>4.7482917654830814E-3</v>
      </c>
      <c r="D45">
        <v>219.53492700000001</v>
      </c>
      <c r="E45" s="2">
        <f t="shared" si="1"/>
        <v>-6.7273584119431629E-3</v>
      </c>
      <c r="F45">
        <v>992.61187700000005</v>
      </c>
      <c r="G45" s="2">
        <f t="shared" si="2"/>
        <v>-6.705417679584369E-2</v>
      </c>
      <c r="H45">
        <v>1527.9313959999999</v>
      </c>
      <c r="I45" s="2">
        <f t="shared" si="3"/>
        <v>-3.1385975496801444E-2</v>
      </c>
      <c r="J45">
        <v>74.657203999999993</v>
      </c>
      <c r="K45" s="2">
        <f t="shared" si="4"/>
        <v>3.2573354685712097E-3</v>
      </c>
      <c r="L45">
        <v>334.041382</v>
      </c>
      <c r="M45" s="2">
        <f t="shared" si="5"/>
        <v>8.8652351984062072E-3</v>
      </c>
      <c r="N45">
        <v>110.325424</v>
      </c>
      <c r="O45" s="2">
        <f t="shared" si="6"/>
        <v>2.6437810323543864E-2</v>
      </c>
      <c r="P45">
        <v>2129.9665530000002</v>
      </c>
      <c r="Q45" s="2">
        <f t="shared" si="7"/>
        <v>-6.2969636240663984E-3</v>
      </c>
      <c r="R45">
        <v>431.98239100000001</v>
      </c>
      <c r="S45" s="2">
        <f t="shared" si="8"/>
        <v>2.3120406873222699E-4</v>
      </c>
      <c r="T45">
        <v>107.069817</v>
      </c>
      <c r="U45" s="2">
        <f t="shared" si="9"/>
        <v>-1.8332819501307052E-2</v>
      </c>
      <c r="V45">
        <v>104.37336000000001</v>
      </c>
      <c r="W45" s="2">
        <f t="shared" si="10"/>
        <v>-2.3184649640191735E-2</v>
      </c>
      <c r="X45">
        <v>145.550003</v>
      </c>
      <c r="Y45" s="2">
        <f t="shared" si="11"/>
        <v>3.0442499115044264E-2</v>
      </c>
      <c r="Z45">
        <v>9.3000000000000007</v>
      </c>
      <c r="AA45" s="2">
        <f t="shared" si="12"/>
        <v>-5.1020408163265252E-2</v>
      </c>
      <c r="AB45">
        <v>217.37554900000001</v>
      </c>
      <c r="AC45" s="2">
        <f t="shared" si="13"/>
        <v>-2.5105548567652347E-2</v>
      </c>
      <c r="AD45">
        <v>1031.0626219999999</v>
      </c>
      <c r="AE45" s="2">
        <f t="shared" si="14"/>
        <v>9.9421086779456491E-3</v>
      </c>
    </row>
    <row r="46" spans="1:31" x14ac:dyDescent="0.3">
      <c r="A46" s="8">
        <v>44907</v>
      </c>
      <c r="B46">
        <v>102.746681</v>
      </c>
      <c r="C46" s="2">
        <f t="shared" si="0"/>
        <v>-1.1814673382466001E-2</v>
      </c>
      <c r="D46">
        <v>222.940414</v>
      </c>
      <c r="E46" s="2">
        <f t="shared" si="1"/>
        <v>1.5512278827505277E-2</v>
      </c>
      <c r="F46">
        <v>993.48138400000005</v>
      </c>
      <c r="G46" s="2">
        <f t="shared" si="2"/>
        <v>8.7597883941104016E-4</v>
      </c>
      <c r="H46">
        <v>1506.4139399999999</v>
      </c>
      <c r="I46" s="2">
        <f t="shared" si="3"/>
        <v>-1.4082736997440448E-2</v>
      </c>
      <c r="J46">
        <v>76.499390000000005</v>
      </c>
      <c r="K46" s="2">
        <f t="shared" si="4"/>
        <v>2.4675261077283572E-2</v>
      </c>
      <c r="L46">
        <v>335.80261200000001</v>
      </c>
      <c r="M46" s="2">
        <f t="shared" si="5"/>
        <v>5.2724904604783962E-3</v>
      </c>
      <c r="N46">
        <v>118.650925</v>
      </c>
      <c r="O46" s="2">
        <f t="shared" si="6"/>
        <v>7.5463122625297974E-2</v>
      </c>
      <c r="P46">
        <v>2139.5085450000001</v>
      </c>
      <c r="Q46" s="2">
        <f t="shared" si="7"/>
        <v>4.4798787974207332E-3</v>
      </c>
      <c r="R46">
        <v>432.18203699999998</v>
      </c>
      <c r="S46" s="2">
        <f t="shared" si="8"/>
        <v>4.6216235698359753E-4</v>
      </c>
      <c r="T46">
        <v>109.597542</v>
      </c>
      <c r="U46" s="2">
        <f t="shared" si="9"/>
        <v>2.3608193894643525E-2</v>
      </c>
      <c r="V46">
        <v>105.21470600000001</v>
      </c>
      <c r="W46" s="2">
        <f t="shared" si="10"/>
        <v>8.0609266579134697E-3</v>
      </c>
      <c r="X46">
        <v>138.699997</v>
      </c>
      <c r="Y46" s="2">
        <f t="shared" si="11"/>
        <v>-4.7062905247758802E-2</v>
      </c>
      <c r="Z46">
        <v>10.25</v>
      </c>
      <c r="AA46" s="2">
        <f t="shared" si="12"/>
        <v>0.10215053763440851</v>
      </c>
      <c r="AB46">
        <v>215.691238</v>
      </c>
      <c r="AC46" s="2">
        <f t="shared" si="13"/>
        <v>-7.748392161622597E-3</v>
      </c>
      <c r="AD46">
        <v>1032.7044679999999</v>
      </c>
      <c r="AE46" s="2">
        <f t="shared" si="14"/>
        <v>1.5923824266028674E-3</v>
      </c>
    </row>
    <row r="47" spans="1:31" x14ac:dyDescent="0.3">
      <c r="A47" s="8">
        <v>44908</v>
      </c>
      <c r="B47">
        <v>103.336319</v>
      </c>
      <c r="C47" s="2">
        <f t="shared" si="0"/>
        <v>5.7387547146170448E-3</v>
      </c>
      <c r="D47">
        <v>222.12501499999999</v>
      </c>
      <c r="E47" s="2">
        <f t="shared" si="1"/>
        <v>-3.6574750417391888E-3</v>
      </c>
      <c r="F47">
        <v>1009.227905</v>
      </c>
      <c r="G47" s="2">
        <f t="shared" si="2"/>
        <v>1.5849840020756734E-2</v>
      </c>
      <c r="H47">
        <v>1530.706177</v>
      </c>
      <c r="I47" s="2">
        <f t="shared" si="3"/>
        <v>1.6125871086933863E-2</v>
      </c>
      <c r="J47">
        <v>75.384383999999997</v>
      </c>
      <c r="K47" s="2">
        <f t="shared" si="4"/>
        <v>-1.457535805187482E-2</v>
      </c>
      <c r="L47">
        <v>338.15087899999997</v>
      </c>
      <c r="M47" s="2">
        <f t="shared" si="5"/>
        <v>6.9929980175376105E-3</v>
      </c>
      <c r="N47">
        <v>118.850334</v>
      </c>
      <c r="O47" s="2">
        <f t="shared" si="6"/>
        <v>1.680635865249247E-3</v>
      </c>
      <c r="P47">
        <v>2148.6057129999999</v>
      </c>
      <c r="Q47" s="2">
        <f t="shared" si="7"/>
        <v>4.2519895614625547E-3</v>
      </c>
      <c r="R47">
        <v>428.98736600000001</v>
      </c>
      <c r="S47" s="2">
        <f t="shared" si="8"/>
        <v>-7.3919569220781689E-3</v>
      </c>
      <c r="T47">
        <v>109.408913</v>
      </c>
      <c r="U47" s="2">
        <f t="shared" si="9"/>
        <v>-1.7211061175076425E-3</v>
      </c>
      <c r="V47">
        <v>104.653809</v>
      </c>
      <c r="W47" s="2">
        <f t="shared" si="10"/>
        <v>-5.3309753106187685E-3</v>
      </c>
      <c r="X47">
        <v>136.300003</v>
      </c>
      <c r="Y47" s="2">
        <f t="shared" si="11"/>
        <v>-1.73034899200466E-2</v>
      </c>
      <c r="Z47">
        <v>10.1</v>
      </c>
      <c r="AA47" s="2">
        <f t="shared" si="12"/>
        <v>-1.4634146341463428E-2</v>
      </c>
      <c r="AB47">
        <v>216.83062699999999</v>
      </c>
      <c r="AC47" s="2">
        <f t="shared" si="13"/>
        <v>5.2825001634975166E-3</v>
      </c>
      <c r="AD47">
        <v>1031.7094729999999</v>
      </c>
      <c r="AE47" s="2">
        <f t="shared" si="14"/>
        <v>-9.6348474402074835E-4</v>
      </c>
    </row>
    <row r="48" spans="1:31" x14ac:dyDescent="0.3">
      <c r="A48" s="8">
        <v>44909</v>
      </c>
      <c r="B48">
        <v>103.63114899999999</v>
      </c>
      <c r="C48" s="2">
        <f t="shared" si="0"/>
        <v>2.8531111118830221E-3</v>
      </c>
      <c r="D48">
        <v>222.700592</v>
      </c>
      <c r="E48" s="2">
        <f t="shared" si="1"/>
        <v>2.5912299882118184E-3</v>
      </c>
      <c r="F48">
        <v>1020.337402</v>
      </c>
      <c r="G48" s="2">
        <f t="shared" si="2"/>
        <v>1.1007916987788802E-2</v>
      </c>
      <c r="H48">
        <v>1537.7650149999999</v>
      </c>
      <c r="I48" s="2">
        <f t="shared" si="3"/>
        <v>4.6114911575221296E-3</v>
      </c>
      <c r="J48">
        <v>75.772209000000004</v>
      </c>
      <c r="K48" s="2">
        <f t="shared" si="4"/>
        <v>5.1446331378128818E-3</v>
      </c>
      <c r="L48">
        <v>337.95513899999997</v>
      </c>
      <c r="M48" s="2">
        <f t="shared" si="5"/>
        <v>-5.7885403278812309E-4</v>
      </c>
      <c r="N48">
        <v>118.35180699999999</v>
      </c>
      <c r="O48" s="2">
        <f t="shared" si="6"/>
        <v>-4.1945780312238057E-3</v>
      </c>
      <c r="P48">
        <v>2170.9035640000002</v>
      </c>
      <c r="Q48" s="2">
        <f t="shared" si="7"/>
        <v>1.037782356487682E-2</v>
      </c>
      <c r="R48">
        <v>431.13378899999998</v>
      </c>
      <c r="S48" s="2">
        <f t="shared" si="8"/>
        <v>5.003464367759447E-3</v>
      </c>
      <c r="T48">
        <v>110.35208900000001</v>
      </c>
      <c r="U48" s="2">
        <f t="shared" si="9"/>
        <v>8.6206504949009055E-3</v>
      </c>
      <c r="V48">
        <v>105.915825</v>
      </c>
      <c r="W48" s="2">
        <f t="shared" si="10"/>
        <v>1.2058959077160702E-2</v>
      </c>
      <c r="X48">
        <v>133.699997</v>
      </c>
      <c r="Y48" s="2">
        <f t="shared" si="11"/>
        <v>-1.9075612199362935E-2</v>
      </c>
      <c r="Z48">
        <v>10.9</v>
      </c>
      <c r="AA48" s="2">
        <f t="shared" si="12"/>
        <v>7.9207920792079278E-2</v>
      </c>
      <c r="AB48">
        <v>220.645096</v>
      </c>
      <c r="AC48" s="2">
        <f t="shared" si="13"/>
        <v>1.7591929022093389E-2</v>
      </c>
      <c r="AD48">
        <v>1023.6989139999999</v>
      </c>
      <c r="AE48" s="2">
        <f t="shared" si="14"/>
        <v>-7.7643553826319822E-3</v>
      </c>
    </row>
    <row r="49" spans="1:31" x14ac:dyDescent="0.3">
      <c r="A49" s="8">
        <v>44910</v>
      </c>
      <c r="B49">
        <v>101.46910099999999</v>
      </c>
      <c r="C49" s="2">
        <f t="shared" si="0"/>
        <v>-2.0862916419077782E-2</v>
      </c>
      <c r="D49">
        <v>218.91137699999999</v>
      </c>
      <c r="E49" s="2">
        <f t="shared" si="1"/>
        <v>-1.7014840265893949E-2</v>
      </c>
      <c r="F49">
        <v>1006.957642</v>
      </c>
      <c r="G49" s="2">
        <f t="shared" si="2"/>
        <v>-1.3113074139763814E-2</v>
      </c>
      <c r="H49">
        <v>1499.8905030000001</v>
      </c>
      <c r="I49" s="2">
        <f t="shared" si="3"/>
        <v>-2.4629583603838157E-2</v>
      </c>
      <c r="J49">
        <v>75.723731999999998</v>
      </c>
      <c r="K49" s="2">
        <f t="shared" si="4"/>
        <v>-6.3977282224947363E-4</v>
      </c>
      <c r="L49">
        <v>331.546356</v>
      </c>
      <c r="M49" s="2">
        <f t="shared" si="5"/>
        <v>-1.8963413365937765E-2</v>
      </c>
      <c r="N49">
        <v>118.601074</v>
      </c>
      <c r="O49" s="2">
        <f t="shared" si="6"/>
        <v>2.1061528870447432E-3</v>
      </c>
      <c r="P49">
        <v>2153.2036130000001</v>
      </c>
      <c r="Q49" s="2">
        <f t="shared" si="7"/>
        <v>-8.1532645178337138E-3</v>
      </c>
      <c r="R49">
        <v>432.73113999999998</v>
      </c>
      <c r="S49" s="2">
        <f t="shared" si="8"/>
        <v>3.7050007231049786E-3</v>
      </c>
      <c r="T49">
        <v>108.277092</v>
      </c>
      <c r="U49" s="2">
        <f t="shared" si="9"/>
        <v>-1.8803422923874269E-2</v>
      </c>
      <c r="V49">
        <v>106.757164</v>
      </c>
      <c r="W49" s="2">
        <f t="shared" si="10"/>
        <v>7.9434683155232833E-3</v>
      </c>
      <c r="X49">
        <v>127.050003</v>
      </c>
      <c r="Y49" s="2">
        <f t="shared" si="11"/>
        <v>-4.973817613473841E-2</v>
      </c>
      <c r="Z49">
        <v>10.95</v>
      </c>
      <c r="AA49" s="2">
        <f t="shared" si="12"/>
        <v>4.5871559633026138E-3</v>
      </c>
      <c r="AB49">
        <v>219.75340299999999</v>
      </c>
      <c r="AC49" s="2">
        <f t="shared" si="13"/>
        <v>-4.041299880057192E-3</v>
      </c>
      <c r="AD49">
        <v>1033.9483640000001</v>
      </c>
      <c r="AE49" s="2">
        <f t="shared" si="14"/>
        <v>1.0012172387632523E-2</v>
      </c>
    </row>
    <row r="50" spans="1:31" x14ac:dyDescent="0.3">
      <c r="A50" s="8">
        <v>44911</v>
      </c>
      <c r="B50">
        <v>97.734641999999994</v>
      </c>
      <c r="C50" s="2">
        <f t="shared" si="0"/>
        <v>-3.6803903485850387E-2</v>
      </c>
      <c r="D50">
        <v>215.505875</v>
      </c>
      <c r="E50" s="2">
        <f t="shared" si="1"/>
        <v>-1.5556532724199101E-2</v>
      </c>
      <c r="F50">
        <v>994.68896500000005</v>
      </c>
      <c r="G50" s="2">
        <f t="shared" si="2"/>
        <v>-1.2183905745659862E-2</v>
      </c>
      <c r="H50">
        <v>1482.072876</v>
      </c>
      <c r="I50" s="2">
        <f t="shared" si="3"/>
        <v>-1.1879285164058451E-2</v>
      </c>
      <c r="J50">
        <v>74.608718999999994</v>
      </c>
      <c r="K50" s="2">
        <f t="shared" si="4"/>
        <v>-1.4724749699341344E-2</v>
      </c>
      <c r="L50">
        <v>327.87719700000002</v>
      </c>
      <c r="M50" s="2">
        <f t="shared" si="5"/>
        <v>-1.1066805391159229E-2</v>
      </c>
      <c r="N50">
        <v>125.08200100000001</v>
      </c>
      <c r="O50" s="2">
        <f t="shared" si="6"/>
        <v>5.4644758107333935E-2</v>
      </c>
      <c r="P50">
        <v>2150.6821289999998</v>
      </c>
      <c r="Q50" s="2">
        <f t="shared" si="7"/>
        <v>-1.1710383471292829E-3</v>
      </c>
      <c r="R50">
        <v>426.24191300000001</v>
      </c>
      <c r="S50" s="2">
        <f t="shared" si="8"/>
        <v>-1.4995978796441545E-2</v>
      </c>
      <c r="T50">
        <v>106.84345999999999</v>
      </c>
      <c r="U50" s="2">
        <f t="shared" si="9"/>
        <v>-1.324039991764836E-2</v>
      </c>
      <c r="V50">
        <v>103.672241</v>
      </c>
      <c r="W50" s="2">
        <f t="shared" si="10"/>
        <v>-2.8896636857082547E-2</v>
      </c>
      <c r="X50">
        <v>129.14999399999999</v>
      </c>
      <c r="Y50" s="2">
        <f t="shared" si="11"/>
        <v>1.652885439129026E-2</v>
      </c>
      <c r="Z50">
        <v>10.75</v>
      </c>
      <c r="AA50" s="2">
        <f t="shared" si="12"/>
        <v>-1.826484018264829E-2</v>
      </c>
      <c r="AB50">
        <v>215.34446700000001</v>
      </c>
      <c r="AC50" s="2">
        <f t="shared" si="13"/>
        <v>-2.0063106827064581E-2</v>
      </c>
      <c r="AD50">
        <v>1034.744385</v>
      </c>
      <c r="AE50" s="2">
        <f t="shared" si="14"/>
        <v>7.6988467482097533E-4</v>
      </c>
    </row>
    <row r="51" spans="1:31" x14ac:dyDescent="0.3">
      <c r="A51" s="8">
        <v>44914</v>
      </c>
      <c r="B51">
        <v>98.717392000000004</v>
      </c>
      <c r="C51" s="2">
        <f t="shared" si="0"/>
        <v>1.0055288277415642E-2</v>
      </c>
      <c r="D51">
        <v>218.04800399999999</v>
      </c>
      <c r="E51" s="2">
        <f t="shared" si="1"/>
        <v>1.1796100686350064E-2</v>
      </c>
      <c r="F51">
        <v>998.16668700000002</v>
      </c>
      <c r="G51" s="2">
        <f t="shared" si="2"/>
        <v>3.4962909234645956E-3</v>
      </c>
      <c r="H51">
        <v>1467.61438</v>
      </c>
      <c r="I51" s="2">
        <f t="shared" si="3"/>
        <v>-9.7555904531647641E-3</v>
      </c>
      <c r="J51">
        <v>75.578293000000002</v>
      </c>
      <c r="K51" s="2">
        <f t="shared" si="4"/>
        <v>1.2995451644197464E-2</v>
      </c>
      <c r="L51">
        <v>333.16076700000002</v>
      </c>
      <c r="M51" s="2">
        <f t="shared" si="5"/>
        <v>1.61144783728282E-2</v>
      </c>
      <c r="N51">
        <v>128.820999</v>
      </c>
      <c r="O51" s="2">
        <f t="shared" si="6"/>
        <v>2.9892374363278629E-2</v>
      </c>
      <c r="P51">
        <v>2159.5815429999998</v>
      </c>
      <c r="Q51" s="2">
        <f t="shared" si="7"/>
        <v>4.1379494812363582E-3</v>
      </c>
      <c r="R51">
        <v>423.89581299999998</v>
      </c>
      <c r="S51" s="2">
        <f t="shared" si="8"/>
        <v>-5.5041513479694437E-3</v>
      </c>
      <c r="T51">
        <v>108.88073</v>
      </c>
      <c r="U51" s="2">
        <f t="shared" si="9"/>
        <v>1.9067802558996094E-2</v>
      </c>
      <c r="V51">
        <v>105.915825</v>
      </c>
      <c r="W51" s="2">
        <f t="shared" si="10"/>
        <v>2.1641125708857789E-2</v>
      </c>
      <c r="X51">
        <v>125.150002</v>
      </c>
      <c r="Y51" s="2">
        <f t="shared" si="11"/>
        <v>-3.0971677784204843E-2</v>
      </c>
      <c r="Z51">
        <v>11.65</v>
      </c>
      <c r="AA51" s="2">
        <f t="shared" si="12"/>
        <v>8.3720930232558111E-2</v>
      </c>
      <c r="AB51">
        <v>214.79954499999999</v>
      </c>
      <c r="AC51" s="2">
        <f t="shared" si="13"/>
        <v>-2.5304666871241999E-3</v>
      </c>
      <c r="AD51">
        <v>1050.9145510000001</v>
      </c>
      <c r="AE51" s="2">
        <f t="shared" si="14"/>
        <v>1.5627208259748171E-2</v>
      </c>
    </row>
    <row r="52" spans="1:31" x14ac:dyDescent="0.3">
      <c r="A52" s="8">
        <v>44915</v>
      </c>
      <c r="B52">
        <v>99.552734000000001</v>
      </c>
      <c r="C52" s="2">
        <f t="shared" si="0"/>
        <v>8.4619536950489849E-3</v>
      </c>
      <c r="D52">
        <v>216.896851</v>
      </c>
      <c r="E52" s="2">
        <f t="shared" si="1"/>
        <v>-5.2793558247843375E-3</v>
      </c>
      <c r="F52">
        <v>994.73718299999996</v>
      </c>
      <c r="G52" s="2">
        <f t="shared" si="2"/>
        <v>-3.4358029021259728E-3</v>
      </c>
      <c r="H52">
        <v>1467.5657960000001</v>
      </c>
      <c r="I52" s="2">
        <f t="shared" si="3"/>
        <v>-3.3104063752675827E-5</v>
      </c>
      <c r="J52">
        <v>75.432861000000003</v>
      </c>
      <c r="K52" s="2">
        <f t="shared" si="4"/>
        <v>-1.9242562146779552E-3</v>
      </c>
      <c r="L52">
        <v>332.81829800000003</v>
      </c>
      <c r="M52" s="2">
        <f t="shared" si="5"/>
        <v>-1.027939163076752E-3</v>
      </c>
      <c r="N52">
        <v>130.66558800000001</v>
      </c>
      <c r="O52" s="2">
        <f t="shared" si="6"/>
        <v>1.4319008657897481E-2</v>
      </c>
      <c r="P52">
        <v>2139.063721</v>
      </c>
      <c r="Q52" s="2">
        <f t="shared" si="7"/>
        <v>-9.5008322637807341E-3</v>
      </c>
      <c r="R52">
        <v>437.52316300000001</v>
      </c>
      <c r="S52" s="2">
        <f t="shared" si="8"/>
        <v>3.2147875921576974E-2</v>
      </c>
      <c r="T52">
        <v>106.918907</v>
      </c>
      <c r="U52" s="2">
        <f t="shared" si="9"/>
        <v>-1.801809190662107E-2</v>
      </c>
      <c r="V52">
        <v>104.934258</v>
      </c>
      <c r="W52" s="2">
        <f t="shared" si="10"/>
        <v>-9.2674253351658908E-3</v>
      </c>
      <c r="X52">
        <v>127.849998</v>
      </c>
      <c r="Y52" s="2">
        <f t="shared" si="11"/>
        <v>2.1574078760302262E-2</v>
      </c>
      <c r="Z52">
        <v>11.5</v>
      </c>
      <c r="AA52" s="2">
        <f t="shared" si="12"/>
        <v>-1.2875536480686733E-2</v>
      </c>
      <c r="AB52">
        <v>215.83985899999999</v>
      </c>
      <c r="AC52" s="2">
        <f t="shared" si="13"/>
        <v>4.8431853056298824E-3</v>
      </c>
      <c r="AD52">
        <v>1050.815063</v>
      </c>
      <c r="AE52" s="2">
        <f t="shared" si="14"/>
        <v>-9.4668020254706775E-5</v>
      </c>
    </row>
    <row r="53" spans="1:31" x14ac:dyDescent="0.3">
      <c r="A53" s="8">
        <v>44916</v>
      </c>
      <c r="B53">
        <v>97.488952999999995</v>
      </c>
      <c r="C53" s="2">
        <f t="shared" si="0"/>
        <v>-2.0730530615060805E-2</v>
      </c>
      <c r="D53">
        <v>214.73843400000001</v>
      </c>
      <c r="E53" s="2">
        <f t="shared" si="1"/>
        <v>-9.9513524057570635E-3</v>
      </c>
      <c r="F53">
        <v>1005.025574</v>
      </c>
      <c r="G53" s="2">
        <f t="shared" si="2"/>
        <v>1.0342823386747746E-2</v>
      </c>
      <c r="H53">
        <v>1469.7563479999999</v>
      </c>
      <c r="I53" s="2">
        <f t="shared" si="3"/>
        <v>1.4926431278041719E-3</v>
      </c>
      <c r="J53">
        <v>74.075455000000005</v>
      </c>
      <c r="K53" s="2">
        <f t="shared" si="4"/>
        <v>-1.7994889521690038E-2</v>
      </c>
      <c r="L53">
        <v>327.926086</v>
      </c>
      <c r="M53" s="2">
        <f t="shared" si="5"/>
        <v>-1.4699348050869587E-2</v>
      </c>
      <c r="N53">
        <v>123.28729199999999</v>
      </c>
      <c r="O53" s="2">
        <f t="shared" si="6"/>
        <v>-5.6467017161396904E-2</v>
      </c>
      <c r="P53">
        <v>2122.3032229999999</v>
      </c>
      <c r="Q53" s="2">
        <f t="shared" si="7"/>
        <v>-7.8354365208740395E-3</v>
      </c>
      <c r="R53">
        <v>438.82098400000001</v>
      </c>
      <c r="S53" s="2">
        <f t="shared" si="8"/>
        <v>2.9662909526917414E-3</v>
      </c>
      <c r="T53">
        <v>103.82527899999999</v>
      </c>
      <c r="U53" s="2">
        <f t="shared" si="9"/>
        <v>-2.8934339929232666E-2</v>
      </c>
      <c r="V53">
        <v>102.87764</v>
      </c>
      <c r="W53" s="2">
        <f t="shared" si="10"/>
        <v>-1.9599109377606672E-2</v>
      </c>
      <c r="X53">
        <v>121.650002</v>
      </c>
      <c r="Y53" s="2">
        <f t="shared" si="11"/>
        <v>-4.8494298764087618E-2</v>
      </c>
      <c r="Z53">
        <v>10.199999999999999</v>
      </c>
      <c r="AA53" s="2">
        <f t="shared" si="12"/>
        <v>-0.11304347826086958</v>
      </c>
      <c r="AB53">
        <v>211.827225</v>
      </c>
      <c r="AC53" s="2">
        <f t="shared" si="13"/>
        <v>-1.8590792352213281E-2</v>
      </c>
      <c r="AD53">
        <v>1028.276245</v>
      </c>
      <c r="AE53" s="2">
        <f t="shared" si="14"/>
        <v>-2.1448891240341883E-2</v>
      </c>
    </row>
    <row r="54" spans="1:31" x14ac:dyDescent="0.3">
      <c r="A54" s="8">
        <v>44917</v>
      </c>
      <c r="B54">
        <v>96.555344000000005</v>
      </c>
      <c r="C54" s="2">
        <f t="shared" si="0"/>
        <v>-9.5765619721035478E-3</v>
      </c>
      <c r="D54">
        <v>213.63523900000001</v>
      </c>
      <c r="E54" s="2">
        <f t="shared" si="1"/>
        <v>-5.1373896114004225E-3</v>
      </c>
      <c r="F54">
        <v>1003.818054</v>
      </c>
      <c r="G54" s="2">
        <f t="shared" si="2"/>
        <v>-1.201481863982945E-3</v>
      </c>
      <c r="H54">
        <v>1481.92688</v>
      </c>
      <c r="I54" s="2">
        <f t="shared" si="3"/>
        <v>8.2806459836430868E-3</v>
      </c>
      <c r="J54">
        <v>72.815010000000001</v>
      </c>
      <c r="K54" s="2">
        <f t="shared" si="4"/>
        <v>-1.7015690284993945E-2</v>
      </c>
      <c r="L54">
        <v>325.28430200000003</v>
      </c>
      <c r="M54" s="2">
        <f t="shared" si="5"/>
        <v>-8.0560349200153869E-3</v>
      </c>
      <c r="N54">
        <v>122.290222</v>
      </c>
      <c r="O54" s="2">
        <f t="shared" si="6"/>
        <v>-8.0873704323070061E-3</v>
      </c>
      <c r="P54">
        <v>2086.3596189999998</v>
      </c>
      <c r="Q54" s="2">
        <f t="shared" si="7"/>
        <v>-1.6936130337300126E-2</v>
      </c>
      <c r="R54">
        <v>446.45834400000001</v>
      </c>
      <c r="S54" s="2">
        <f t="shared" si="8"/>
        <v>1.7404272535882281E-2</v>
      </c>
      <c r="T54">
        <v>103.561195</v>
      </c>
      <c r="U54" s="2">
        <f t="shared" si="9"/>
        <v>-2.5435424064692569E-3</v>
      </c>
      <c r="V54">
        <v>105.16796100000001</v>
      </c>
      <c r="W54" s="2">
        <f t="shared" si="10"/>
        <v>2.2262573286090159E-2</v>
      </c>
      <c r="X54">
        <v>115.599998</v>
      </c>
      <c r="Y54" s="2">
        <f t="shared" si="11"/>
        <v>-4.973287217866218E-2</v>
      </c>
      <c r="Z54">
        <v>9.9499999999999993</v>
      </c>
      <c r="AA54" s="2">
        <f t="shared" si="12"/>
        <v>-2.4509803921568651E-2</v>
      </c>
      <c r="AB54">
        <v>206.97242700000001</v>
      </c>
      <c r="AC54" s="2">
        <f t="shared" si="13"/>
        <v>-2.2918668740526615E-2</v>
      </c>
      <c r="AD54">
        <v>1033.998047</v>
      </c>
      <c r="AE54" s="2">
        <f t="shared" si="14"/>
        <v>5.5644599666893058E-3</v>
      </c>
    </row>
    <row r="55" spans="1:31" x14ac:dyDescent="0.3">
      <c r="A55" s="8">
        <v>44918</v>
      </c>
      <c r="B55">
        <v>94.884665999999996</v>
      </c>
      <c r="C55" s="2">
        <f t="shared" si="0"/>
        <v>-1.7302802007520213E-2</v>
      </c>
      <c r="D55">
        <v>206.29663099999999</v>
      </c>
      <c r="E55" s="2">
        <f t="shared" si="1"/>
        <v>-3.4351111896853359E-2</v>
      </c>
      <c r="F55">
        <v>995.606628</v>
      </c>
      <c r="G55" s="2">
        <f t="shared" si="2"/>
        <v>-8.1801935791842029E-3</v>
      </c>
      <c r="H55">
        <v>1457.6345209999999</v>
      </c>
      <c r="I55" s="2">
        <f t="shared" si="3"/>
        <v>-1.6392414044072101E-2</v>
      </c>
      <c r="J55">
        <v>70.778908000000001</v>
      </c>
      <c r="K55" s="2">
        <f t="shared" si="4"/>
        <v>-2.7962668686030479E-2</v>
      </c>
      <c r="L55">
        <v>319.65823399999999</v>
      </c>
      <c r="M55" s="2">
        <f t="shared" si="5"/>
        <v>-1.7295848479033094E-2</v>
      </c>
      <c r="N55">
        <v>107.38407100000001</v>
      </c>
      <c r="O55" s="2">
        <f t="shared" si="6"/>
        <v>-0.1218916014397291</v>
      </c>
      <c r="P55">
        <v>2039.687134</v>
      </c>
      <c r="Q55" s="2">
        <f t="shared" si="7"/>
        <v>-2.2370297323128896E-2</v>
      </c>
      <c r="R55">
        <v>431.682861</v>
      </c>
      <c r="S55" s="2">
        <f t="shared" si="8"/>
        <v>-3.3094874804266206E-2</v>
      </c>
      <c r="T55">
        <v>99.448929000000007</v>
      </c>
      <c r="U55" s="2">
        <f t="shared" si="9"/>
        <v>-3.9708560721030572E-2</v>
      </c>
      <c r="V55">
        <v>101.662361</v>
      </c>
      <c r="W55" s="2">
        <f t="shared" si="10"/>
        <v>-3.3333345694512406E-2</v>
      </c>
      <c r="X55">
        <v>113.050003</v>
      </c>
      <c r="Y55" s="2">
        <f t="shared" si="11"/>
        <v>-2.2058780658456345E-2</v>
      </c>
      <c r="Z55">
        <v>9</v>
      </c>
      <c r="AA55" s="2">
        <f t="shared" si="12"/>
        <v>-9.5477386934673336E-2</v>
      </c>
      <c r="AB55">
        <v>195.08315999999999</v>
      </c>
      <c r="AC55" s="2">
        <f t="shared" si="13"/>
        <v>-5.7443724134326413E-2</v>
      </c>
      <c r="AD55">
        <v>1005.538513</v>
      </c>
      <c r="AE55" s="2">
        <f t="shared" si="14"/>
        <v>-2.7523779259130521E-2</v>
      </c>
    </row>
    <row r="56" spans="1:31" x14ac:dyDescent="0.3">
      <c r="A56" s="8">
        <v>44921</v>
      </c>
      <c r="B56">
        <v>97.538086000000007</v>
      </c>
      <c r="C56" s="2">
        <f t="shared" si="0"/>
        <v>2.7964687149765632E-2</v>
      </c>
      <c r="D56">
        <v>211.76461800000001</v>
      </c>
      <c r="E56" s="2">
        <f t="shared" si="1"/>
        <v>2.6505459509903684E-2</v>
      </c>
      <c r="F56">
        <v>996.66918899999996</v>
      </c>
      <c r="G56" s="2">
        <f t="shared" si="2"/>
        <v>1.0672498255002161E-3</v>
      </c>
      <c r="H56">
        <v>1462.794922</v>
      </c>
      <c r="I56" s="2">
        <f t="shared" si="3"/>
        <v>3.5402571259492976E-3</v>
      </c>
      <c r="J56">
        <v>72.136307000000002</v>
      </c>
      <c r="K56" s="2">
        <f t="shared" si="4"/>
        <v>1.917801557492238E-2</v>
      </c>
      <c r="L56">
        <v>327.38797</v>
      </c>
      <c r="M56" s="2">
        <f t="shared" si="5"/>
        <v>2.4181251029497863E-2</v>
      </c>
      <c r="N56">
        <v>121.39286</v>
      </c>
      <c r="O56" s="2">
        <f t="shared" si="6"/>
        <v>0.13045500016478218</v>
      </c>
      <c r="P56">
        <v>2067.6708979999999</v>
      </c>
      <c r="Q56" s="2">
        <f t="shared" si="7"/>
        <v>1.3719635493861793E-2</v>
      </c>
      <c r="R56">
        <v>444.811035</v>
      </c>
      <c r="S56" s="2">
        <f t="shared" si="8"/>
        <v>3.0411617384086931E-2</v>
      </c>
      <c r="T56">
        <v>102.844376</v>
      </c>
      <c r="U56" s="2">
        <f t="shared" si="9"/>
        <v>3.4142620077889374E-2</v>
      </c>
      <c r="V56">
        <v>106.570198</v>
      </c>
      <c r="W56" s="2">
        <f t="shared" si="10"/>
        <v>4.8275851079240706E-2</v>
      </c>
      <c r="X56">
        <v>116.5</v>
      </c>
      <c r="Y56" s="2">
        <f t="shared" si="11"/>
        <v>3.0517442799183225E-2</v>
      </c>
      <c r="Z56">
        <v>9.8000000000000007</v>
      </c>
      <c r="AA56" s="2">
        <f t="shared" si="12"/>
        <v>8.8888888888889017E-2</v>
      </c>
      <c r="AB56">
        <v>201.27548200000001</v>
      </c>
      <c r="AC56" s="2">
        <f t="shared" si="13"/>
        <v>3.1741960710499173E-2</v>
      </c>
      <c r="AD56">
        <v>1010.563721</v>
      </c>
      <c r="AE56" s="2">
        <f t="shared" si="14"/>
        <v>4.9975291200010652E-3</v>
      </c>
    </row>
    <row r="57" spans="1:31" x14ac:dyDescent="0.3">
      <c r="A57" s="8">
        <v>44922</v>
      </c>
      <c r="B57">
        <v>98.520843999999997</v>
      </c>
      <c r="C57" s="2">
        <f t="shared" si="0"/>
        <v>1.007563343000184E-2</v>
      </c>
      <c r="D57">
        <v>212.24426299999999</v>
      </c>
      <c r="E57" s="2">
        <f t="shared" si="1"/>
        <v>2.264991217749035E-3</v>
      </c>
      <c r="F57">
        <v>1001.161438</v>
      </c>
      <c r="G57" s="2">
        <f t="shared" si="2"/>
        <v>4.5072618373076523E-3</v>
      </c>
      <c r="H57">
        <v>1474.916626</v>
      </c>
      <c r="I57" s="2">
        <f t="shared" si="3"/>
        <v>8.2866735573750017E-3</v>
      </c>
      <c r="J57">
        <v>72.815010000000001</v>
      </c>
      <c r="K57" s="2">
        <f t="shared" si="4"/>
        <v>9.408618603111929E-3</v>
      </c>
      <c r="L57">
        <v>325.96920799999998</v>
      </c>
      <c r="M57" s="2">
        <f t="shared" si="5"/>
        <v>-4.3335801251341843E-3</v>
      </c>
      <c r="N57">
        <v>123.636261</v>
      </c>
      <c r="O57" s="2">
        <f t="shared" si="6"/>
        <v>1.8480502065772342E-2</v>
      </c>
      <c r="P57">
        <v>2100.351318</v>
      </c>
      <c r="Q57" s="2">
        <f t="shared" si="7"/>
        <v>1.5805426304355885E-2</v>
      </c>
      <c r="R57">
        <v>436.97409099999999</v>
      </c>
      <c r="S57" s="2">
        <f t="shared" si="8"/>
        <v>-1.7618591679048667E-2</v>
      </c>
      <c r="T57">
        <v>102.995277</v>
      </c>
      <c r="U57" s="2">
        <f t="shared" si="9"/>
        <v>1.4672751770112846E-3</v>
      </c>
      <c r="V57">
        <v>106.05604599999999</v>
      </c>
      <c r="W57" s="2">
        <f t="shared" si="10"/>
        <v>-4.8245382822692529E-3</v>
      </c>
      <c r="X57">
        <v>115.349998</v>
      </c>
      <c r="Y57" s="2">
        <f t="shared" si="11"/>
        <v>-9.8712618025751375E-3</v>
      </c>
      <c r="Z57">
        <v>10.199999999999999</v>
      </c>
      <c r="AA57" s="2">
        <f t="shared" si="12"/>
        <v>4.0816326530612068E-2</v>
      </c>
      <c r="AB57">
        <v>205.78350800000001</v>
      </c>
      <c r="AC57" s="2">
        <f t="shared" si="13"/>
        <v>2.2397293277876651E-2</v>
      </c>
      <c r="AD57">
        <v>1038.923828</v>
      </c>
      <c r="AE57" s="2">
        <f t="shared" si="14"/>
        <v>2.8063650426651376E-2</v>
      </c>
    </row>
    <row r="58" spans="1:31" x14ac:dyDescent="0.3">
      <c r="A58" s="8">
        <v>44923</v>
      </c>
      <c r="B58">
        <v>98.029465000000002</v>
      </c>
      <c r="C58" s="2">
        <f t="shared" si="0"/>
        <v>-4.9875638499401465E-3</v>
      </c>
      <c r="D58">
        <v>214.11489900000001</v>
      </c>
      <c r="E58" s="2">
        <f t="shared" si="1"/>
        <v>8.8135998286089645E-3</v>
      </c>
      <c r="F58">
        <v>1000.291931</v>
      </c>
      <c r="G58" s="2">
        <f t="shared" si="2"/>
        <v>-8.6849829307944493E-4</v>
      </c>
      <c r="H58">
        <v>1470.3405760000001</v>
      </c>
      <c r="I58" s="2">
        <f t="shared" si="3"/>
        <v>-3.1025821523282815E-3</v>
      </c>
      <c r="J58">
        <v>72.524139000000005</v>
      </c>
      <c r="K58" s="2">
        <f t="shared" si="4"/>
        <v>-3.9946571455528046E-3</v>
      </c>
      <c r="L58">
        <v>327.19226099999997</v>
      </c>
      <c r="M58" s="2">
        <f t="shared" si="5"/>
        <v>3.7520507151707072E-3</v>
      </c>
      <c r="N58">
        <v>130.76527400000001</v>
      </c>
      <c r="O58" s="2">
        <f t="shared" si="6"/>
        <v>5.7661182426084423E-2</v>
      </c>
      <c r="P58">
        <v>2097.38501</v>
      </c>
      <c r="Q58" s="2">
        <f t="shared" si="7"/>
        <v>-1.4122913507749191E-3</v>
      </c>
      <c r="R58">
        <v>437.27359000000001</v>
      </c>
      <c r="S58" s="2">
        <f t="shared" si="8"/>
        <v>6.8539303855441602E-4</v>
      </c>
      <c r="T58">
        <v>103.90074199999999</v>
      </c>
      <c r="U58" s="2">
        <f t="shared" si="9"/>
        <v>8.7913254507776539E-3</v>
      </c>
      <c r="V58">
        <v>105.962563</v>
      </c>
      <c r="W58" s="2">
        <f t="shared" si="10"/>
        <v>-8.8144904063269802E-4</v>
      </c>
      <c r="X58">
        <v>112.699997</v>
      </c>
      <c r="Y58" s="2">
        <f t="shared" si="11"/>
        <v>-2.2973567801882422E-2</v>
      </c>
      <c r="Z58">
        <v>10.050000000000001</v>
      </c>
      <c r="AA58" s="2">
        <f t="shared" si="12"/>
        <v>-1.4705882352941013E-2</v>
      </c>
      <c r="AB58">
        <v>206.32843</v>
      </c>
      <c r="AC58" s="2">
        <f t="shared" si="13"/>
        <v>2.6480353323550254E-3</v>
      </c>
      <c r="AD58">
        <v>1077.3839109999999</v>
      </c>
      <c r="AE58" s="2">
        <f t="shared" si="14"/>
        <v>3.7019155748923671E-2</v>
      </c>
    </row>
    <row r="59" spans="1:31" x14ac:dyDescent="0.3">
      <c r="A59" s="8">
        <v>44924</v>
      </c>
      <c r="B59">
        <v>97.194130000000001</v>
      </c>
      <c r="C59" s="2">
        <f t="shared" si="0"/>
        <v>-8.5212644994032694E-3</v>
      </c>
      <c r="D59">
        <v>212.62797499999999</v>
      </c>
      <c r="E59" s="2">
        <f t="shared" si="1"/>
        <v>-6.9445144029889327E-3</v>
      </c>
      <c r="F59">
        <v>1008.986328</v>
      </c>
      <c r="G59" s="2">
        <f t="shared" si="2"/>
        <v>8.6918595767417894E-3</v>
      </c>
      <c r="H59">
        <v>1477.5455320000001</v>
      </c>
      <c r="I59" s="2">
        <f t="shared" si="3"/>
        <v>4.9001953136604826E-3</v>
      </c>
      <c r="J59">
        <v>72.475662</v>
      </c>
      <c r="K59" s="2">
        <f t="shared" si="4"/>
        <v>-6.6842572236547326E-4</v>
      </c>
      <c r="L59">
        <v>328.12179600000002</v>
      </c>
      <c r="M59" s="2">
        <f t="shared" si="5"/>
        <v>2.8409443339494356E-3</v>
      </c>
      <c r="N59">
        <v>126.128929</v>
      </c>
      <c r="O59" s="2">
        <f t="shared" si="6"/>
        <v>-3.5455475740447717E-2</v>
      </c>
      <c r="P59">
        <v>2087.298828</v>
      </c>
      <c r="Q59" s="2">
        <f t="shared" si="7"/>
        <v>-4.8089320520127155E-3</v>
      </c>
      <c r="R59">
        <v>453.49661300000002</v>
      </c>
      <c r="S59" s="2">
        <f t="shared" si="8"/>
        <v>3.7100395201091318E-2</v>
      </c>
      <c r="T59">
        <v>104.428917</v>
      </c>
      <c r="U59" s="2">
        <f t="shared" si="9"/>
        <v>5.0834574405638211E-3</v>
      </c>
      <c r="V59">
        <v>106.42997699999999</v>
      </c>
      <c r="W59" s="2">
        <f t="shared" si="10"/>
        <v>4.411123955165186E-3</v>
      </c>
      <c r="X59">
        <v>118.300003</v>
      </c>
      <c r="Y59" s="2">
        <f t="shared" si="11"/>
        <v>4.9689495555177432E-2</v>
      </c>
      <c r="Z59">
        <v>10.15</v>
      </c>
      <c r="AA59" s="2">
        <f t="shared" si="12"/>
        <v>9.9502487562188602E-3</v>
      </c>
      <c r="AB59">
        <v>203.95057700000001</v>
      </c>
      <c r="AC59" s="2">
        <f t="shared" si="13"/>
        <v>-1.1524601820505187E-2</v>
      </c>
      <c r="AD59">
        <v>1095.594116</v>
      </c>
      <c r="AE59" s="2">
        <f t="shared" si="14"/>
        <v>1.6902243308142495E-2</v>
      </c>
    </row>
    <row r="60" spans="1:31" x14ac:dyDescent="0.3">
      <c r="A60" s="8">
        <v>44925</v>
      </c>
      <c r="B60">
        <v>98.176879999999997</v>
      </c>
      <c r="C60" s="2">
        <f t="shared" si="0"/>
        <v>1.0111207333199923E-2</v>
      </c>
      <c r="D60">
        <v>215.88958700000001</v>
      </c>
      <c r="E60" s="2">
        <f t="shared" si="1"/>
        <v>1.5339524349982758E-2</v>
      </c>
      <c r="F60">
        <v>1004.011292</v>
      </c>
      <c r="G60" s="2">
        <f t="shared" si="2"/>
        <v>-4.9307268710582219E-3</v>
      </c>
      <c r="H60">
        <v>1468.4418949999999</v>
      </c>
      <c r="I60" s="2">
        <f t="shared" si="3"/>
        <v>-6.1613241709563837E-3</v>
      </c>
      <c r="J60">
        <v>74.172416999999996</v>
      </c>
      <c r="K60" s="2">
        <f t="shared" si="4"/>
        <v>2.3411376359694369E-2</v>
      </c>
      <c r="L60">
        <v>324.40368699999999</v>
      </c>
      <c r="M60" s="2">
        <f t="shared" si="5"/>
        <v>-1.1331490456671811E-2</v>
      </c>
      <c r="N60">
        <v>126.178787</v>
      </c>
      <c r="O60" s="2">
        <f t="shared" si="6"/>
        <v>3.9529392975334865E-4</v>
      </c>
      <c r="P60">
        <v>2062.4794919999999</v>
      </c>
      <c r="Q60" s="2">
        <f t="shared" si="7"/>
        <v>-1.1890648175077678E-2</v>
      </c>
      <c r="R60">
        <v>438.82098400000001</v>
      </c>
      <c r="S60" s="2">
        <f t="shared" si="8"/>
        <v>-3.2361055362501667E-2</v>
      </c>
      <c r="T60">
        <v>106.50391399999999</v>
      </c>
      <c r="U60" s="2">
        <f t="shared" si="9"/>
        <v>1.986994655895935E-2</v>
      </c>
      <c r="V60">
        <v>108.90727200000001</v>
      </c>
      <c r="W60" s="2">
        <f t="shared" si="10"/>
        <v>2.3276289912192771E-2</v>
      </c>
      <c r="X60">
        <v>119.849998</v>
      </c>
      <c r="Y60" s="2">
        <f t="shared" si="11"/>
        <v>1.3102239735361509E-2</v>
      </c>
      <c r="Z60">
        <v>10.6</v>
      </c>
      <c r="AA60" s="2">
        <f t="shared" si="12"/>
        <v>4.4334975369457963E-2</v>
      </c>
      <c r="AB60">
        <v>205.78350800000001</v>
      </c>
      <c r="AC60" s="2">
        <f t="shared" si="13"/>
        <v>8.987133191586949E-3</v>
      </c>
      <c r="AD60">
        <v>1080.0708010000001</v>
      </c>
      <c r="AE60" s="2">
        <f t="shared" si="14"/>
        <v>-1.4168855758987964E-2</v>
      </c>
    </row>
    <row r="61" spans="1:31" x14ac:dyDescent="0.3">
      <c r="A61" s="8">
        <v>44928</v>
      </c>
      <c r="B61">
        <v>98.520843999999997</v>
      </c>
      <c r="C61" s="2">
        <f t="shared" si="0"/>
        <v>3.503513250777468E-3</v>
      </c>
      <c r="D61">
        <v>215.60180700000001</v>
      </c>
      <c r="E61" s="2">
        <f t="shared" si="1"/>
        <v>-1.3329962042124555E-3</v>
      </c>
      <c r="F61">
        <v>1004.156128</v>
      </c>
      <c r="G61" s="2">
        <f t="shared" si="2"/>
        <v>1.4425734167922144E-4</v>
      </c>
      <c r="H61">
        <v>1483.825439</v>
      </c>
      <c r="I61" s="2">
        <f t="shared" si="3"/>
        <v>1.0476099907242187E-2</v>
      </c>
      <c r="J61">
        <v>75.626778000000002</v>
      </c>
      <c r="K61" s="2">
        <f t="shared" si="4"/>
        <v>1.9607841551125382E-2</v>
      </c>
      <c r="L61">
        <v>325.675659</v>
      </c>
      <c r="M61" s="2">
        <f t="shared" si="5"/>
        <v>3.9209542029650102E-3</v>
      </c>
      <c r="N61">
        <v>124.73303199999999</v>
      </c>
      <c r="O61" s="2">
        <f t="shared" si="6"/>
        <v>-1.1457987783635937E-2</v>
      </c>
      <c r="P61">
        <v>2066.0886230000001</v>
      </c>
      <c r="Q61" s="2">
        <f t="shared" si="7"/>
        <v>1.7498990966937633E-3</v>
      </c>
      <c r="R61">
        <v>446.85766599999999</v>
      </c>
      <c r="S61" s="2">
        <f t="shared" si="8"/>
        <v>1.8314260924222392E-2</v>
      </c>
      <c r="T61">
        <v>112.955269</v>
      </c>
      <c r="U61" s="2">
        <f t="shared" si="9"/>
        <v>6.0573877125304598E-2</v>
      </c>
      <c r="V61">
        <v>112.553093</v>
      </c>
      <c r="W61" s="2">
        <f t="shared" si="10"/>
        <v>3.3476377959407611E-2</v>
      </c>
      <c r="X61">
        <v>118.599998</v>
      </c>
      <c r="Y61" s="2">
        <f t="shared" si="11"/>
        <v>-1.0429703970458171E-2</v>
      </c>
      <c r="Z61">
        <v>10.7</v>
      </c>
      <c r="AA61" s="2">
        <f t="shared" si="12"/>
        <v>9.4339622641508303E-3</v>
      </c>
      <c r="AB61">
        <v>209.895218</v>
      </c>
      <c r="AC61" s="2">
        <f t="shared" si="13"/>
        <v>1.9980755697876385E-2</v>
      </c>
      <c r="AD61">
        <v>1067.7814940000001</v>
      </c>
      <c r="AE61" s="2">
        <f t="shared" si="14"/>
        <v>-1.1378242045449016E-2</v>
      </c>
    </row>
    <row r="62" spans="1:31" x14ac:dyDescent="0.3">
      <c r="A62" s="8">
        <v>44929</v>
      </c>
      <c r="B62">
        <v>98.619118</v>
      </c>
      <c r="C62" s="2">
        <f t="shared" si="0"/>
        <v>9.9749449974262383E-4</v>
      </c>
      <c r="D62">
        <v>214.97827100000001</v>
      </c>
      <c r="E62" s="2">
        <f t="shared" si="1"/>
        <v>-2.8920722357396178E-3</v>
      </c>
      <c r="F62">
        <v>1005.991638</v>
      </c>
      <c r="G62" s="2">
        <f t="shared" si="2"/>
        <v>1.8279129597662536E-3</v>
      </c>
      <c r="H62">
        <v>1482.413818</v>
      </c>
      <c r="I62" s="2">
        <f t="shared" si="3"/>
        <v>-9.5133899372379371E-4</v>
      </c>
      <c r="J62">
        <v>76.111564999999999</v>
      </c>
      <c r="K62" s="2">
        <f t="shared" si="4"/>
        <v>6.4102559016860905E-3</v>
      </c>
      <c r="L62">
        <v>323.96340900000001</v>
      </c>
      <c r="M62" s="2">
        <f t="shared" si="5"/>
        <v>-5.2575313895349973E-3</v>
      </c>
      <c r="N62">
        <v>124.33420599999999</v>
      </c>
      <c r="O62" s="2">
        <f t="shared" si="6"/>
        <v>-3.1974369066888331E-3</v>
      </c>
      <c r="P62">
        <v>2065.5942380000001</v>
      </c>
      <c r="Q62" s="2">
        <f t="shared" si="7"/>
        <v>-2.3928547618745633E-4</v>
      </c>
      <c r="R62">
        <v>445.80938700000002</v>
      </c>
      <c r="S62" s="2">
        <f t="shared" si="8"/>
        <v>-2.3458901564418211E-3</v>
      </c>
      <c r="T62">
        <v>117.7089</v>
      </c>
      <c r="U62" s="2">
        <f t="shared" si="9"/>
        <v>4.208418998143415E-2</v>
      </c>
      <c r="V62">
        <v>114.98363500000001</v>
      </c>
      <c r="W62" s="2">
        <f t="shared" si="10"/>
        <v>2.1594626457755339E-2</v>
      </c>
      <c r="X62">
        <v>115.400002</v>
      </c>
      <c r="Y62" s="2">
        <f t="shared" si="11"/>
        <v>-2.6981416981136874E-2</v>
      </c>
      <c r="Z62">
        <v>10.75</v>
      </c>
      <c r="AA62" s="2">
        <f t="shared" si="12"/>
        <v>4.6728971962617383E-3</v>
      </c>
      <c r="AB62">
        <v>209.39984100000001</v>
      </c>
      <c r="AC62" s="2">
        <f t="shared" si="13"/>
        <v>-2.3601157030647135E-3</v>
      </c>
      <c r="AD62">
        <v>1036.4361570000001</v>
      </c>
      <c r="AE62" s="2">
        <f t="shared" si="14"/>
        <v>-2.9355572442614331E-2</v>
      </c>
    </row>
    <row r="63" spans="1:31" x14ac:dyDescent="0.3">
      <c r="A63" s="8">
        <v>44930</v>
      </c>
      <c r="B63">
        <v>97.046715000000006</v>
      </c>
      <c r="C63" s="2">
        <f t="shared" si="0"/>
        <v>-1.5944200596075042E-2</v>
      </c>
      <c r="D63">
        <v>208.31114199999999</v>
      </c>
      <c r="E63" s="2">
        <f t="shared" si="1"/>
        <v>-3.1013036661737825E-2</v>
      </c>
      <c r="F63">
        <v>1001.4028929999999</v>
      </c>
      <c r="G63" s="2">
        <f t="shared" si="2"/>
        <v>-4.5614146546216761E-3</v>
      </c>
      <c r="H63">
        <v>1455.395264</v>
      </c>
      <c r="I63" s="2">
        <f t="shared" si="3"/>
        <v>-1.8226053799506592E-2</v>
      </c>
      <c r="J63">
        <v>75.723731999999998</v>
      </c>
      <c r="K63" s="2">
        <f t="shared" si="4"/>
        <v>-5.0955856708504443E-3</v>
      </c>
      <c r="L63">
        <v>319.951752</v>
      </c>
      <c r="M63" s="2">
        <f t="shared" si="5"/>
        <v>-1.2383055890117567E-2</v>
      </c>
      <c r="N63">
        <v>120.44564800000001</v>
      </c>
      <c r="O63" s="2">
        <f t="shared" si="6"/>
        <v>-3.1275045903296994E-2</v>
      </c>
      <c r="P63">
        <v>2047.400024</v>
      </c>
      <c r="Q63" s="2">
        <f t="shared" si="7"/>
        <v>-8.8082226728209978E-3</v>
      </c>
      <c r="R63">
        <v>444.41171300000002</v>
      </c>
      <c r="S63" s="2">
        <f t="shared" si="8"/>
        <v>-3.1351381122892708E-3</v>
      </c>
      <c r="T63">
        <v>116.577072</v>
      </c>
      <c r="U63" s="2">
        <f t="shared" si="9"/>
        <v>-9.6154836210345929E-3</v>
      </c>
      <c r="V63">
        <v>114.23577899999999</v>
      </c>
      <c r="W63" s="2">
        <f t="shared" si="10"/>
        <v>-6.5040212026694633E-3</v>
      </c>
      <c r="X63">
        <v>115.699997</v>
      </c>
      <c r="Y63" s="2">
        <f t="shared" si="11"/>
        <v>2.5996100069392014E-3</v>
      </c>
      <c r="Z63">
        <v>10.4</v>
      </c>
      <c r="AA63" s="2">
        <f t="shared" si="12"/>
        <v>-3.2558139534883734E-2</v>
      </c>
      <c r="AB63">
        <v>206.17982499999999</v>
      </c>
      <c r="AC63" s="2">
        <f t="shared" si="13"/>
        <v>-1.5377356470867687E-2</v>
      </c>
      <c r="AD63">
        <v>1020.017151</v>
      </c>
      <c r="AE63" s="2">
        <f t="shared" si="14"/>
        <v>-1.5841791980246489E-2</v>
      </c>
    </row>
    <row r="64" spans="1:31" x14ac:dyDescent="0.3">
      <c r="A64" s="8">
        <v>44931</v>
      </c>
      <c r="B64">
        <v>98.226012999999995</v>
      </c>
      <c r="C64" s="2">
        <f t="shared" si="0"/>
        <v>1.2151859029952528E-2</v>
      </c>
      <c r="D64">
        <v>209.27044699999999</v>
      </c>
      <c r="E64" s="2">
        <f t="shared" si="1"/>
        <v>4.6051545336927013E-3</v>
      </c>
      <c r="F64">
        <v>1008.648254</v>
      </c>
      <c r="G64" s="2">
        <f t="shared" si="2"/>
        <v>7.2352107734523496E-3</v>
      </c>
      <c r="H64">
        <v>1436.311768</v>
      </c>
      <c r="I64" s="2">
        <f t="shared" si="3"/>
        <v>-1.3112242750846215E-2</v>
      </c>
      <c r="J64">
        <v>76.693306000000007</v>
      </c>
      <c r="K64" s="2">
        <f t="shared" si="4"/>
        <v>1.2804096871506632E-2</v>
      </c>
      <c r="L64">
        <v>326.26275600000002</v>
      </c>
      <c r="M64" s="2">
        <f t="shared" si="5"/>
        <v>1.9724861515995062E-2</v>
      </c>
      <c r="N64">
        <v>122.738899</v>
      </c>
      <c r="O64" s="2">
        <f t="shared" si="6"/>
        <v>1.9039716569916987E-2</v>
      </c>
      <c r="P64">
        <v>2064.0122070000002</v>
      </c>
      <c r="Q64" s="2">
        <f t="shared" si="7"/>
        <v>8.1137944736100476E-3</v>
      </c>
      <c r="R64">
        <v>439.270264</v>
      </c>
      <c r="S64" s="2">
        <f t="shared" si="8"/>
        <v>-1.1569112265949699E-2</v>
      </c>
      <c r="T64">
        <v>118.387978</v>
      </c>
      <c r="U64" s="2">
        <f t="shared" si="9"/>
        <v>1.5533980815713111E-2</v>
      </c>
      <c r="V64">
        <v>115.77823600000001</v>
      </c>
      <c r="W64" s="2">
        <f t="shared" si="10"/>
        <v>1.3502398403568483E-2</v>
      </c>
      <c r="X64">
        <v>114.699997</v>
      </c>
      <c r="Y64" s="2">
        <f t="shared" si="11"/>
        <v>-8.6430425750140261E-3</v>
      </c>
      <c r="Z64">
        <v>10.25</v>
      </c>
      <c r="AA64" s="2">
        <f t="shared" si="12"/>
        <v>-1.4423076923076983E-2</v>
      </c>
      <c r="AB64">
        <v>205.68443300000001</v>
      </c>
      <c r="AC64" s="2">
        <f t="shared" si="13"/>
        <v>-2.4027181126959896E-3</v>
      </c>
      <c r="AD64">
        <v>1025.1417240000001</v>
      </c>
      <c r="AE64" s="2">
        <f t="shared" si="14"/>
        <v>5.0240066992757182E-3</v>
      </c>
    </row>
    <row r="65" spans="1:31" x14ac:dyDescent="0.3">
      <c r="A65" s="8">
        <v>44932</v>
      </c>
      <c r="B65">
        <v>97.243270999999993</v>
      </c>
      <c r="C65" s="2">
        <f t="shared" si="0"/>
        <v>-1.0004905726958557E-2</v>
      </c>
      <c r="D65">
        <v>205.52920499999999</v>
      </c>
      <c r="E65" s="2">
        <f t="shared" si="1"/>
        <v>-1.787754579603873E-2</v>
      </c>
      <c r="F65">
        <v>997.73199499999998</v>
      </c>
      <c r="G65" s="2">
        <f t="shared" si="2"/>
        <v>-1.082266187118186E-2</v>
      </c>
      <c r="H65">
        <v>1410.3156739999999</v>
      </c>
      <c r="I65" s="2">
        <f t="shared" si="3"/>
        <v>-1.8099200033846796E-2</v>
      </c>
      <c r="J65">
        <v>77.614402999999996</v>
      </c>
      <c r="K65" s="2">
        <f t="shared" si="4"/>
        <v>1.2010135539078037E-2</v>
      </c>
      <c r="L65">
        <v>327.82824699999998</v>
      </c>
      <c r="M65" s="2">
        <f t="shared" si="5"/>
        <v>4.7982522405958239E-3</v>
      </c>
      <c r="N65">
        <v>120.04682200000001</v>
      </c>
      <c r="O65" s="2">
        <f t="shared" si="6"/>
        <v>-2.1933364417746626E-2</v>
      </c>
      <c r="P65">
        <v>2063.2211910000001</v>
      </c>
      <c r="Q65" s="2">
        <f t="shared" si="7"/>
        <v>-3.8324191946026431E-4</v>
      </c>
      <c r="R65">
        <v>432.63128699999999</v>
      </c>
      <c r="S65" s="2">
        <f t="shared" si="8"/>
        <v>-1.5113649941940976E-2</v>
      </c>
      <c r="T65">
        <v>118.57661400000001</v>
      </c>
      <c r="U65" s="2">
        <f t="shared" si="9"/>
        <v>1.5933712458540139E-3</v>
      </c>
      <c r="V65">
        <v>115.63801599999999</v>
      </c>
      <c r="W65" s="2">
        <f t="shared" si="10"/>
        <v>-1.2111084504691227E-3</v>
      </c>
      <c r="X65">
        <v>120.400002</v>
      </c>
      <c r="Y65" s="2">
        <f t="shared" si="11"/>
        <v>4.9694901038227712E-2</v>
      </c>
      <c r="Z65">
        <v>10.199999999999999</v>
      </c>
      <c r="AA65" s="2">
        <f t="shared" si="12"/>
        <v>-4.8780487804879202E-3</v>
      </c>
      <c r="AB65">
        <v>203.50473</v>
      </c>
      <c r="AC65" s="2">
        <f t="shared" si="13"/>
        <v>-1.0597316326802497E-2</v>
      </c>
      <c r="AD65">
        <v>1019.469788</v>
      </c>
      <c r="AE65" s="2">
        <f t="shared" si="14"/>
        <v>-5.5328310878507425E-3</v>
      </c>
    </row>
    <row r="66" spans="1:31" x14ac:dyDescent="0.3">
      <c r="A66" s="8">
        <v>44935</v>
      </c>
      <c r="B66">
        <v>98.275154000000001</v>
      </c>
      <c r="C66" s="2">
        <f t="shared" si="0"/>
        <v>1.0611356337447919E-2</v>
      </c>
      <c r="D66">
        <v>206.20069899999999</v>
      </c>
      <c r="E66" s="2">
        <f t="shared" si="1"/>
        <v>3.267146389244191E-3</v>
      </c>
      <c r="F66">
        <v>1031.205322</v>
      </c>
      <c r="G66" s="2">
        <f t="shared" si="2"/>
        <v>3.3549417246061086E-2</v>
      </c>
      <c r="H66">
        <v>1445.3179929999999</v>
      </c>
      <c r="I66" s="2">
        <f t="shared" si="3"/>
        <v>2.4818783230796004E-2</v>
      </c>
      <c r="J66">
        <v>77.662880000000001</v>
      </c>
      <c r="K66" s="2">
        <f t="shared" si="4"/>
        <v>6.2458768123230257E-4</v>
      </c>
      <c r="L66">
        <v>330.76357999999999</v>
      </c>
      <c r="M66" s="2">
        <f t="shared" si="5"/>
        <v>8.953874557368513E-3</v>
      </c>
      <c r="N66">
        <v>124.832741</v>
      </c>
      <c r="O66" s="2">
        <f t="shared" si="6"/>
        <v>3.9867102854251213E-2</v>
      </c>
      <c r="P66">
        <v>2097.9780270000001</v>
      </c>
      <c r="Q66" s="2">
        <f t="shared" si="7"/>
        <v>1.684590879136616E-2</v>
      </c>
      <c r="R66">
        <v>450.40176400000001</v>
      </c>
      <c r="S66" s="2">
        <f t="shared" si="8"/>
        <v>4.1075339518845455E-2</v>
      </c>
      <c r="T66">
        <v>120.198891</v>
      </c>
      <c r="U66" s="2">
        <f t="shared" si="9"/>
        <v>1.368125590093161E-2</v>
      </c>
      <c r="V66">
        <v>117.367447</v>
      </c>
      <c r="W66" s="2">
        <f t="shared" si="10"/>
        <v>1.4955557521844742E-2</v>
      </c>
      <c r="X66">
        <v>117.900002</v>
      </c>
      <c r="Y66" s="2">
        <f t="shared" si="11"/>
        <v>-2.0764119256409974E-2</v>
      </c>
      <c r="Z66">
        <v>10.199999999999999</v>
      </c>
      <c r="AA66" s="2">
        <f t="shared" si="12"/>
        <v>0</v>
      </c>
      <c r="AB66">
        <v>204.297348</v>
      </c>
      <c r="AC66" s="2">
        <f t="shared" si="13"/>
        <v>3.8948382182566466E-3</v>
      </c>
      <c r="AD66">
        <v>1016.086426</v>
      </c>
      <c r="AE66" s="2">
        <f t="shared" si="14"/>
        <v>-3.3187467052235853E-3</v>
      </c>
    </row>
    <row r="67" spans="1:31" x14ac:dyDescent="0.3">
      <c r="A67" s="8">
        <v>44936</v>
      </c>
      <c r="B67">
        <v>97.439819</v>
      </c>
      <c r="C67" s="2">
        <f t="shared" si="0"/>
        <v>-8.499961241475118E-3</v>
      </c>
      <c r="D67">
        <v>207.92744400000001</v>
      </c>
      <c r="E67" s="2">
        <f t="shared" si="1"/>
        <v>8.3740986736422496E-3</v>
      </c>
      <c r="F67">
        <v>1027.7276609999999</v>
      </c>
      <c r="G67" s="2">
        <f t="shared" si="2"/>
        <v>-3.3724234406153908E-3</v>
      </c>
      <c r="H67">
        <v>1431.0054929999999</v>
      </c>
      <c r="I67" s="2">
        <f t="shared" si="3"/>
        <v>-9.9026650670085425E-3</v>
      </c>
      <c r="J67">
        <v>78.147666999999998</v>
      </c>
      <c r="K67" s="2">
        <f t="shared" si="4"/>
        <v>6.242197044456832E-3</v>
      </c>
      <c r="L67">
        <v>326.21380599999998</v>
      </c>
      <c r="M67" s="2">
        <f t="shared" si="5"/>
        <v>-1.3755365690503174E-2</v>
      </c>
      <c r="N67">
        <v>120.495499</v>
      </c>
      <c r="O67" s="2">
        <f t="shared" si="6"/>
        <v>-3.4744426544314977E-2</v>
      </c>
      <c r="P67">
        <v>2083.0964359999998</v>
      </c>
      <c r="Q67" s="2">
        <f t="shared" si="7"/>
        <v>-7.0933016497223278E-3</v>
      </c>
      <c r="R67">
        <v>450.95086700000002</v>
      </c>
      <c r="S67" s="2">
        <f t="shared" si="8"/>
        <v>1.2191404294765729E-3</v>
      </c>
      <c r="T67">
        <v>117.029808</v>
      </c>
      <c r="U67" s="2">
        <f t="shared" si="9"/>
        <v>-2.6365326448810622E-2</v>
      </c>
      <c r="V67">
        <v>115.123863</v>
      </c>
      <c r="W67" s="2">
        <f t="shared" si="10"/>
        <v>-1.9115896761390694E-2</v>
      </c>
      <c r="X67">
        <v>117.300003</v>
      </c>
      <c r="Y67" s="2">
        <f t="shared" si="11"/>
        <v>-5.0890499560805047E-3</v>
      </c>
      <c r="Z67">
        <v>10.050000000000001</v>
      </c>
      <c r="AA67" s="2">
        <f t="shared" si="12"/>
        <v>-1.4705882352941013E-2</v>
      </c>
      <c r="AB67">
        <v>204.148743</v>
      </c>
      <c r="AC67" s="2">
        <f t="shared" si="13"/>
        <v>-7.2739563902712856E-4</v>
      </c>
      <c r="AD67">
        <v>1011.309998</v>
      </c>
      <c r="AE67" s="2">
        <f t="shared" si="14"/>
        <v>-4.7008087873029458E-3</v>
      </c>
    </row>
    <row r="68" spans="1:31" x14ac:dyDescent="0.3">
      <c r="A68" s="8">
        <v>44937</v>
      </c>
      <c r="B68">
        <v>98.471703000000005</v>
      </c>
      <c r="C68" s="2">
        <f t="shared" ref="C68:C131" si="15">(B68/B67)-1</f>
        <v>1.0589962200155512E-2</v>
      </c>
      <c r="D68">
        <v>204.71379099999999</v>
      </c>
      <c r="E68" s="2">
        <f t="shared" ref="E68:E131" si="16">(D68/D67)-1</f>
        <v>-1.5455646153184177E-2</v>
      </c>
      <c r="F68">
        <v>1018.9849850000001</v>
      </c>
      <c r="G68" s="2">
        <f t="shared" ref="G68:G131" si="17">(F68/F67)-1</f>
        <v>-8.5068022704507529E-3</v>
      </c>
      <c r="H68">
        <v>1432.465942</v>
      </c>
      <c r="I68" s="2">
        <f t="shared" ref="I68:I131" si="18">(H68/H67)-1</f>
        <v>1.020575397609802E-3</v>
      </c>
      <c r="J68">
        <v>81.007912000000005</v>
      </c>
      <c r="K68" s="2">
        <f t="shared" ref="K68:K131" si="19">(J68/J67)-1</f>
        <v>3.660051681389298E-2</v>
      </c>
      <c r="L68">
        <v>324.64828499999999</v>
      </c>
      <c r="M68" s="2">
        <f t="shared" ref="M68:M131" si="20">(L68/L67)-1</f>
        <v>-4.7990642063751032E-3</v>
      </c>
      <c r="N68">
        <v>118.95005</v>
      </c>
      <c r="O68" s="2">
        <f t="shared" ref="O68:O131" si="21">(N68/N67)-1</f>
        <v>-1.2825781982113593E-2</v>
      </c>
      <c r="P68">
        <v>2101.5874020000001</v>
      </c>
      <c r="Q68" s="2">
        <f t="shared" ref="Q68:Q131" si="22">(P68/P67)-1</f>
        <v>8.8766730528841986E-3</v>
      </c>
      <c r="R68">
        <v>447.70626800000002</v>
      </c>
      <c r="S68" s="2">
        <f t="shared" ref="S68:S131" si="23">(R68/R67)-1</f>
        <v>-7.1950166579899388E-3</v>
      </c>
      <c r="T68">
        <v>114.53980300000001</v>
      </c>
      <c r="U68" s="2">
        <f t="shared" ref="U68:U131" si="24">(T68/T67)-1</f>
        <v>-2.1276673375384858E-2</v>
      </c>
      <c r="V68">
        <v>113.815102</v>
      </c>
      <c r="W68" s="2">
        <f t="shared" ref="W68:W131" si="25">(V68/V67)-1</f>
        <v>-1.1368285999923455E-2</v>
      </c>
      <c r="X68">
        <v>117.599998</v>
      </c>
      <c r="Y68" s="2">
        <f t="shared" ref="Y68:Y131" si="26">(X68/X67)-1</f>
        <v>2.5575020658779035E-3</v>
      </c>
      <c r="Z68">
        <v>10.1</v>
      </c>
      <c r="AA68" s="2">
        <f t="shared" ref="AA68:AA131" si="27">(Z68/Z67)-1</f>
        <v>4.9751243781093191E-3</v>
      </c>
      <c r="AB68">
        <v>203.95057700000001</v>
      </c>
      <c r="AC68" s="2">
        <f t="shared" ref="AC68:AC131" si="28">(AB68/AB67)-1</f>
        <v>-9.7069419624096209E-4</v>
      </c>
      <c r="AD68">
        <v>1009.668152</v>
      </c>
      <c r="AE68" s="2">
        <f t="shared" ref="AE68:AE131" si="29">(AD68/AD67)-1</f>
        <v>-1.6234843947424693E-3</v>
      </c>
    </row>
    <row r="69" spans="1:31" x14ac:dyDescent="0.3">
      <c r="A69" s="8">
        <v>44938</v>
      </c>
      <c r="B69">
        <v>97.685508999999996</v>
      </c>
      <c r="C69" s="2">
        <f t="shared" si="15"/>
        <v>-7.9839585997615314E-3</v>
      </c>
      <c r="D69">
        <v>205.19343599999999</v>
      </c>
      <c r="E69" s="2">
        <f t="shared" si="16"/>
        <v>2.3430028707738249E-3</v>
      </c>
      <c r="F69">
        <v>1035.262817</v>
      </c>
      <c r="G69" s="2">
        <f t="shared" si="17"/>
        <v>1.5974555307112892E-2</v>
      </c>
      <c r="H69">
        <v>1441.5695800000001</v>
      </c>
      <c r="I69" s="2">
        <f t="shared" si="18"/>
        <v>6.3552212538398045E-3</v>
      </c>
      <c r="J69">
        <v>79.117241000000007</v>
      </c>
      <c r="K69" s="2">
        <f t="shared" si="19"/>
        <v>-2.333933752051276E-2</v>
      </c>
      <c r="L69">
        <v>322.74035600000002</v>
      </c>
      <c r="M69" s="2">
        <f t="shared" si="20"/>
        <v>-5.8769107620573191E-3</v>
      </c>
      <c r="N69">
        <v>118.451515</v>
      </c>
      <c r="O69" s="2">
        <f t="shared" si="21"/>
        <v>-4.1911289654775752E-3</v>
      </c>
      <c r="P69">
        <v>2135.6027829999998</v>
      </c>
      <c r="Q69" s="2">
        <f t="shared" si="22"/>
        <v>1.6185565714577743E-2</v>
      </c>
      <c r="R69">
        <v>452.148865</v>
      </c>
      <c r="S69" s="2">
        <f t="shared" si="23"/>
        <v>9.9230172046640419E-3</v>
      </c>
      <c r="T69">
        <v>112.615723</v>
      </c>
      <c r="U69" s="2">
        <f t="shared" si="24"/>
        <v>-1.6798352621577362E-2</v>
      </c>
      <c r="V69">
        <v>112.786804</v>
      </c>
      <c r="W69" s="2">
        <f t="shared" si="25"/>
        <v>-9.0348115665703777E-3</v>
      </c>
      <c r="X69">
        <v>116.449997</v>
      </c>
      <c r="Y69" s="2">
        <f t="shared" si="26"/>
        <v>-9.7789202343353532E-3</v>
      </c>
      <c r="Z69">
        <v>10</v>
      </c>
      <c r="AA69" s="2">
        <f t="shared" si="27"/>
        <v>-9.9009900990099098E-3</v>
      </c>
      <c r="AB69">
        <v>203.80195599999999</v>
      </c>
      <c r="AC69" s="2">
        <f t="shared" si="28"/>
        <v>-7.2871085821946124E-4</v>
      </c>
      <c r="AD69">
        <v>1000.612793</v>
      </c>
      <c r="AE69" s="2">
        <f t="shared" si="29"/>
        <v>-8.9686487407398818E-3</v>
      </c>
    </row>
    <row r="70" spans="1:31" x14ac:dyDescent="0.3">
      <c r="A70" s="8">
        <v>44939</v>
      </c>
      <c r="B70">
        <v>98.226012999999995</v>
      </c>
      <c r="C70" s="2">
        <f t="shared" si="15"/>
        <v>5.5331031750063264E-3</v>
      </c>
      <c r="D70">
        <v>206.344604</v>
      </c>
      <c r="E70" s="2">
        <f t="shared" si="16"/>
        <v>5.6101599663256341E-3</v>
      </c>
      <c r="F70">
        <v>1041.2041019999999</v>
      </c>
      <c r="G70" s="2">
        <f t="shared" si="17"/>
        <v>5.7389147011157604E-3</v>
      </c>
      <c r="H70">
        <v>1464.0119629999999</v>
      </c>
      <c r="I70" s="2">
        <f t="shared" si="18"/>
        <v>1.5568019269662781E-2</v>
      </c>
      <c r="J70">
        <v>79.795944000000006</v>
      </c>
      <c r="K70" s="2">
        <f t="shared" si="19"/>
        <v>8.5784462580034138E-3</v>
      </c>
      <c r="L70">
        <v>321.66403200000002</v>
      </c>
      <c r="M70" s="2">
        <f t="shared" si="20"/>
        <v>-3.3349532526387726E-3</v>
      </c>
      <c r="N70">
        <v>122.689049</v>
      </c>
      <c r="O70" s="2">
        <f t="shared" si="21"/>
        <v>3.5774417912679324E-2</v>
      </c>
      <c r="P70">
        <v>2129.3237300000001</v>
      </c>
      <c r="Q70" s="2">
        <f t="shared" si="22"/>
        <v>-2.9401783187317232E-3</v>
      </c>
      <c r="R70">
        <v>452.24868800000002</v>
      </c>
      <c r="S70" s="2">
        <f t="shared" si="23"/>
        <v>2.2077463359337912E-4</v>
      </c>
      <c r="T70">
        <v>115.256615</v>
      </c>
      <c r="U70" s="2">
        <f t="shared" si="24"/>
        <v>2.3450473252300652E-2</v>
      </c>
      <c r="V70">
        <v>114.79666899999999</v>
      </c>
      <c r="W70" s="2">
        <f t="shared" si="25"/>
        <v>1.7820036819200968E-2</v>
      </c>
      <c r="X70">
        <v>116.199997</v>
      </c>
      <c r="Y70" s="2">
        <f t="shared" si="26"/>
        <v>-2.1468441944227923E-3</v>
      </c>
      <c r="Z70">
        <v>10.050000000000001</v>
      </c>
      <c r="AA70" s="2">
        <f t="shared" si="27"/>
        <v>5.0000000000001155E-3</v>
      </c>
      <c r="AB70">
        <v>204.54504399999999</v>
      </c>
      <c r="AC70" s="2">
        <f t="shared" si="28"/>
        <v>3.6461279105681754E-3</v>
      </c>
      <c r="AD70">
        <v>997.22955300000001</v>
      </c>
      <c r="AE70" s="2">
        <f t="shared" si="29"/>
        <v>-3.3811680438908809E-3</v>
      </c>
    </row>
    <row r="71" spans="1:31" x14ac:dyDescent="0.3">
      <c r="A71" s="8">
        <v>44942</v>
      </c>
      <c r="B71">
        <v>100.338936</v>
      </c>
      <c r="C71" s="2">
        <f t="shared" si="15"/>
        <v>2.1510829315651847E-2</v>
      </c>
      <c r="D71">
        <v>205.04954499999999</v>
      </c>
      <c r="E71" s="2">
        <f t="shared" si="16"/>
        <v>-6.2761951361713919E-3</v>
      </c>
      <c r="F71">
        <v>1056.564087</v>
      </c>
      <c r="G71" s="2">
        <f t="shared" si="17"/>
        <v>1.4752136464402987E-2</v>
      </c>
      <c r="H71">
        <v>1485.285889</v>
      </c>
      <c r="I71" s="2">
        <f t="shared" si="18"/>
        <v>1.4531251477212237E-2</v>
      </c>
      <c r="J71">
        <v>79.747467</v>
      </c>
      <c r="K71" s="2">
        <f t="shared" si="19"/>
        <v>-6.0751208106524235E-4</v>
      </c>
      <c r="L71">
        <v>323.08279399999998</v>
      </c>
      <c r="M71" s="2">
        <f t="shared" si="20"/>
        <v>4.4106951939220096E-3</v>
      </c>
      <c r="N71">
        <v>120.84446699999999</v>
      </c>
      <c r="O71" s="2">
        <f t="shared" si="21"/>
        <v>-1.5034609975662971E-2</v>
      </c>
      <c r="P71">
        <v>2113.304932</v>
      </c>
      <c r="Q71" s="2">
        <f t="shared" si="22"/>
        <v>-7.5229509605850842E-3</v>
      </c>
      <c r="R71">
        <v>452.79779100000002</v>
      </c>
      <c r="S71" s="2">
        <f t="shared" si="23"/>
        <v>1.214161620740839E-3</v>
      </c>
      <c r="T71">
        <v>113.558899</v>
      </c>
      <c r="U71" s="2">
        <f t="shared" si="24"/>
        <v>-1.4729879061605278E-2</v>
      </c>
      <c r="V71">
        <v>115.404312</v>
      </c>
      <c r="W71" s="2">
        <f t="shared" si="25"/>
        <v>5.2932110774051022E-3</v>
      </c>
      <c r="X71">
        <v>120.800003</v>
      </c>
      <c r="Y71" s="2">
        <f t="shared" si="26"/>
        <v>3.9586971762142209E-2</v>
      </c>
      <c r="Z71">
        <v>10</v>
      </c>
      <c r="AA71" s="2">
        <f t="shared" si="27"/>
        <v>-4.9751243781095411E-3</v>
      </c>
      <c r="AB71">
        <v>205.04042100000001</v>
      </c>
      <c r="AC71" s="2">
        <f t="shared" si="28"/>
        <v>2.4218479720292674E-3</v>
      </c>
      <c r="AD71">
        <v>983.84558100000004</v>
      </c>
      <c r="AE71" s="2">
        <f t="shared" si="29"/>
        <v>-1.3421154597491158E-2</v>
      </c>
    </row>
    <row r="72" spans="1:31" x14ac:dyDescent="0.3">
      <c r="A72" s="8">
        <v>44943</v>
      </c>
      <c r="B72">
        <v>101.125137</v>
      </c>
      <c r="C72" s="2">
        <f t="shared" si="15"/>
        <v>7.8354528295974113E-3</v>
      </c>
      <c r="D72">
        <v>204.42600999999999</v>
      </c>
      <c r="E72" s="2">
        <f t="shared" si="16"/>
        <v>-3.0408992129195012E-3</v>
      </c>
      <c r="F72">
        <v>1073.325073</v>
      </c>
      <c r="G72" s="2">
        <f t="shared" si="17"/>
        <v>1.5863671883445285E-2</v>
      </c>
      <c r="H72">
        <v>1498.91687</v>
      </c>
      <c r="I72" s="2">
        <f t="shared" si="18"/>
        <v>9.1773449818319808E-3</v>
      </c>
      <c r="J72">
        <v>79.117241000000007</v>
      </c>
      <c r="K72" s="2">
        <f t="shared" si="19"/>
        <v>-7.9027713820677414E-3</v>
      </c>
      <c r="L72">
        <v>325.08862299999998</v>
      </c>
      <c r="M72" s="2">
        <f t="shared" si="20"/>
        <v>6.2084055147795247E-3</v>
      </c>
      <c r="N72">
        <v>120.24623099999999</v>
      </c>
      <c r="O72" s="2">
        <f t="shared" si="21"/>
        <v>-4.950462481662532E-3</v>
      </c>
      <c r="P72">
        <v>2188.3562010000001</v>
      </c>
      <c r="Q72" s="2">
        <f t="shared" si="22"/>
        <v>3.5513696042422271E-2</v>
      </c>
      <c r="R72">
        <v>452.94754</v>
      </c>
      <c r="S72" s="2">
        <f t="shared" si="23"/>
        <v>3.3071936960915593E-4</v>
      </c>
      <c r="T72">
        <v>113.14389799999999</v>
      </c>
      <c r="U72" s="2">
        <f t="shared" si="24"/>
        <v>-3.6545000317412812E-3</v>
      </c>
      <c r="V72">
        <v>115.077118</v>
      </c>
      <c r="W72" s="2">
        <f t="shared" si="25"/>
        <v>-2.8351973538043307E-3</v>
      </c>
      <c r="X72">
        <v>124.050003</v>
      </c>
      <c r="Y72" s="2">
        <f t="shared" si="26"/>
        <v>2.6903972841788804E-2</v>
      </c>
      <c r="Z72">
        <v>10</v>
      </c>
      <c r="AA72" s="2">
        <f t="shared" si="27"/>
        <v>0</v>
      </c>
      <c r="AB72">
        <v>205.78350800000001</v>
      </c>
      <c r="AC72" s="2">
        <f t="shared" si="28"/>
        <v>3.624100050009238E-3</v>
      </c>
      <c r="AD72">
        <v>981.80566399999998</v>
      </c>
      <c r="AE72" s="2">
        <f t="shared" si="29"/>
        <v>-2.0734117623688597E-3</v>
      </c>
    </row>
    <row r="73" spans="1:31" x14ac:dyDescent="0.3">
      <c r="A73" s="8">
        <v>44944</v>
      </c>
      <c r="B73">
        <v>100.928574</v>
      </c>
      <c r="C73" s="2">
        <f t="shared" si="15"/>
        <v>-1.9437600366365437E-3</v>
      </c>
      <c r="D73">
        <v>208.02337600000001</v>
      </c>
      <c r="E73" s="2">
        <f t="shared" si="16"/>
        <v>1.7597398687182908E-2</v>
      </c>
      <c r="F73">
        <v>1077.2857670000001</v>
      </c>
      <c r="G73" s="2">
        <f t="shared" si="17"/>
        <v>3.6901159766349334E-3</v>
      </c>
      <c r="H73">
        <v>1504.6613769999999</v>
      </c>
      <c r="I73" s="2">
        <f t="shared" si="18"/>
        <v>3.8324386862094162E-3</v>
      </c>
      <c r="J73">
        <v>79.650504999999995</v>
      </c>
      <c r="K73" s="2">
        <f t="shared" si="19"/>
        <v>6.740174369831653E-3</v>
      </c>
      <c r="L73">
        <v>327.43689000000001</v>
      </c>
      <c r="M73" s="2">
        <f t="shared" si="20"/>
        <v>7.2234671835933462E-3</v>
      </c>
      <c r="N73">
        <v>118.650925</v>
      </c>
      <c r="O73" s="2">
        <f t="shared" si="21"/>
        <v>-1.3266993790433168E-2</v>
      </c>
      <c r="P73">
        <v>2241.1591800000001</v>
      </c>
      <c r="Q73" s="2">
        <f t="shared" si="22"/>
        <v>2.4129060422554138E-2</v>
      </c>
      <c r="R73">
        <v>451.25036599999999</v>
      </c>
      <c r="S73" s="2">
        <f t="shared" si="23"/>
        <v>-3.7469548901845062E-3</v>
      </c>
      <c r="T73">
        <v>114.464355</v>
      </c>
      <c r="U73" s="2">
        <f t="shared" si="24"/>
        <v>1.1670598444469382E-2</v>
      </c>
      <c r="V73">
        <v>115.63801599999999</v>
      </c>
      <c r="W73" s="2">
        <f t="shared" si="25"/>
        <v>4.8741053803589285E-3</v>
      </c>
      <c r="X73">
        <v>123.949997</v>
      </c>
      <c r="Y73" s="2">
        <f t="shared" si="26"/>
        <v>-8.0617490996759411E-4</v>
      </c>
      <c r="Z73">
        <v>9.8000000000000007</v>
      </c>
      <c r="AA73" s="2">
        <f t="shared" si="27"/>
        <v>-1.9999999999999907E-2</v>
      </c>
      <c r="AB73">
        <v>205.58535800000001</v>
      </c>
      <c r="AC73" s="2">
        <f t="shared" si="28"/>
        <v>-9.629051517577869E-4</v>
      </c>
      <c r="AD73">
        <v>997.13000499999998</v>
      </c>
      <c r="AE73" s="2">
        <f t="shared" si="29"/>
        <v>1.5608324092943882E-2</v>
      </c>
    </row>
    <row r="74" spans="1:31" x14ac:dyDescent="0.3">
      <c r="A74" s="8">
        <v>44945</v>
      </c>
      <c r="B74">
        <v>101.075996</v>
      </c>
      <c r="C74" s="2">
        <f t="shared" si="15"/>
        <v>1.4606567214554556E-3</v>
      </c>
      <c r="D74">
        <v>214.83436599999999</v>
      </c>
      <c r="E74" s="2">
        <f t="shared" si="16"/>
        <v>3.2741464593863512E-2</v>
      </c>
      <c r="F74">
        <v>1083.3782960000001</v>
      </c>
      <c r="G74" s="2">
        <f t="shared" si="17"/>
        <v>5.6554436962128474E-3</v>
      </c>
      <c r="H74">
        <v>1498.3326420000001</v>
      </c>
      <c r="I74" s="2">
        <f t="shared" si="18"/>
        <v>-4.206085898621259E-3</v>
      </c>
      <c r="J74">
        <v>80.717040999999995</v>
      </c>
      <c r="K74" s="2">
        <f t="shared" si="19"/>
        <v>1.3390197588828867E-2</v>
      </c>
      <c r="L74">
        <v>324.99075299999998</v>
      </c>
      <c r="M74" s="2">
        <f t="shared" si="20"/>
        <v>-7.470560204746679E-3</v>
      </c>
      <c r="N74">
        <v>119.249168</v>
      </c>
      <c r="O74" s="2">
        <f t="shared" si="21"/>
        <v>5.0420424450967616E-3</v>
      </c>
      <c r="P74">
        <v>2247.6853030000002</v>
      </c>
      <c r="Q74" s="2">
        <f t="shared" si="22"/>
        <v>2.9119408644593392E-3</v>
      </c>
      <c r="R74">
        <v>445.90920999999997</v>
      </c>
      <c r="S74" s="2">
        <f t="shared" si="23"/>
        <v>-1.1836347186475193E-2</v>
      </c>
      <c r="T74">
        <v>114.72843899999999</v>
      </c>
      <c r="U74" s="2">
        <f t="shared" si="24"/>
        <v>2.3071287126896767E-3</v>
      </c>
      <c r="V74">
        <v>115.497795</v>
      </c>
      <c r="W74" s="2">
        <f t="shared" si="25"/>
        <v>-1.2125856604111585E-3</v>
      </c>
      <c r="X74">
        <v>123.550003</v>
      </c>
      <c r="Y74" s="2">
        <f t="shared" si="26"/>
        <v>-3.2270593762094846E-3</v>
      </c>
      <c r="Z74">
        <v>9.65</v>
      </c>
      <c r="AA74" s="2">
        <f t="shared" si="27"/>
        <v>-1.5306122448979664E-2</v>
      </c>
      <c r="AB74">
        <v>203.405655</v>
      </c>
      <c r="AC74" s="2">
        <f t="shared" si="28"/>
        <v>-1.0602423349624024E-2</v>
      </c>
      <c r="AD74">
        <v>1009.071045</v>
      </c>
      <c r="AE74" s="2">
        <f t="shared" si="29"/>
        <v>1.1975409365000633E-2</v>
      </c>
    </row>
    <row r="75" spans="1:31" x14ac:dyDescent="0.3">
      <c r="A75" s="8">
        <v>44946</v>
      </c>
      <c r="B75">
        <v>100.044106</v>
      </c>
      <c r="C75" s="2">
        <f t="shared" si="15"/>
        <v>-1.02090510193934E-2</v>
      </c>
      <c r="D75">
        <v>217.760223</v>
      </c>
      <c r="E75" s="2">
        <f t="shared" si="16"/>
        <v>1.3619129259794471E-2</v>
      </c>
      <c r="F75">
        <v>1079.869019</v>
      </c>
      <c r="G75" s="2">
        <f t="shared" si="17"/>
        <v>-3.239198175703617E-3</v>
      </c>
      <c r="H75">
        <v>1485.334717</v>
      </c>
      <c r="I75" s="2">
        <f t="shared" si="18"/>
        <v>-8.674926138330874E-3</v>
      </c>
      <c r="J75">
        <v>80.377685999999997</v>
      </c>
      <c r="K75" s="2">
        <f t="shared" si="19"/>
        <v>-4.2042547124589991E-3</v>
      </c>
      <c r="L75">
        <v>327.38797</v>
      </c>
      <c r="M75" s="2">
        <f t="shared" si="20"/>
        <v>7.3762621793735939E-3</v>
      </c>
      <c r="N75">
        <v>118.95005</v>
      </c>
      <c r="O75" s="2">
        <f t="shared" si="21"/>
        <v>-2.5083445445924779E-3</v>
      </c>
      <c r="P75">
        <v>2224.7941890000002</v>
      </c>
      <c r="Q75" s="2">
        <f t="shared" si="22"/>
        <v>-1.0184305591822485E-2</v>
      </c>
      <c r="R75">
        <v>437.67291299999999</v>
      </c>
      <c r="S75" s="2">
        <f t="shared" si="23"/>
        <v>-1.8470793639808414E-2</v>
      </c>
      <c r="T75">
        <v>113.48344400000001</v>
      </c>
      <c r="U75" s="2">
        <f t="shared" si="24"/>
        <v>-1.0851668608512943E-2</v>
      </c>
      <c r="V75">
        <v>116.011948</v>
      </c>
      <c r="W75" s="2">
        <f t="shared" si="25"/>
        <v>4.45162611113048E-3</v>
      </c>
      <c r="X75">
        <v>123.300003</v>
      </c>
      <c r="Y75" s="2">
        <f t="shared" si="26"/>
        <v>-2.0234722292965523E-3</v>
      </c>
      <c r="Z75">
        <v>10</v>
      </c>
      <c r="AA75" s="2">
        <f t="shared" si="27"/>
        <v>3.6269430051813378E-2</v>
      </c>
      <c r="AB75">
        <v>205.288116</v>
      </c>
      <c r="AC75" s="2">
        <f t="shared" si="28"/>
        <v>9.2547131986080444E-3</v>
      </c>
      <c r="AD75">
        <v>965.137878</v>
      </c>
      <c r="AE75" s="2">
        <f t="shared" si="29"/>
        <v>-4.353822975863908E-2</v>
      </c>
    </row>
    <row r="76" spans="1:31" x14ac:dyDescent="0.3">
      <c r="A76" s="8">
        <v>44949</v>
      </c>
      <c r="B76">
        <v>99.798416000000003</v>
      </c>
      <c r="C76" s="2">
        <f t="shared" si="15"/>
        <v>-2.4558168374256839E-3</v>
      </c>
      <c r="D76">
        <v>220.734039</v>
      </c>
      <c r="E76" s="2">
        <f t="shared" si="16"/>
        <v>1.3656378373565481E-2</v>
      </c>
      <c r="F76">
        <v>1092.9311520000001</v>
      </c>
      <c r="G76" s="2">
        <f t="shared" si="17"/>
        <v>1.2096034583987114E-2</v>
      </c>
      <c r="H76">
        <v>1507.192871</v>
      </c>
      <c r="I76" s="2">
        <f t="shared" si="18"/>
        <v>1.471597866112484E-2</v>
      </c>
      <c r="J76">
        <v>80.91095</v>
      </c>
      <c r="K76" s="2">
        <f t="shared" si="19"/>
        <v>6.6344781311569179E-3</v>
      </c>
      <c r="L76">
        <v>330.47006199999998</v>
      </c>
      <c r="M76" s="2">
        <f t="shared" si="20"/>
        <v>9.4141883099736479E-3</v>
      </c>
      <c r="N76">
        <v>119.249168</v>
      </c>
      <c r="O76" s="2">
        <f t="shared" si="21"/>
        <v>2.5146521586161263E-3</v>
      </c>
      <c r="P76">
        <v>2208.5280760000001</v>
      </c>
      <c r="Q76" s="2">
        <f t="shared" si="22"/>
        <v>-7.3112888735615833E-3</v>
      </c>
      <c r="R76">
        <v>443.21371499999998</v>
      </c>
      <c r="S76" s="2">
        <f t="shared" si="23"/>
        <v>1.2659686801316905E-2</v>
      </c>
      <c r="T76">
        <v>113.936172</v>
      </c>
      <c r="U76" s="2">
        <f t="shared" si="24"/>
        <v>3.9893748730430723E-3</v>
      </c>
      <c r="V76">
        <v>116.245659</v>
      </c>
      <c r="W76" s="2">
        <f t="shared" si="25"/>
        <v>2.0145425021222962E-3</v>
      </c>
      <c r="X76">
        <v>120.849998</v>
      </c>
      <c r="Y76" s="2">
        <f t="shared" si="26"/>
        <v>-1.9870275266741122E-2</v>
      </c>
      <c r="Z76">
        <v>9.75</v>
      </c>
      <c r="AA76" s="2">
        <f t="shared" si="27"/>
        <v>-2.5000000000000022E-2</v>
      </c>
      <c r="AB76">
        <v>205.089966</v>
      </c>
      <c r="AC76" s="2">
        <f t="shared" si="28"/>
        <v>-9.6522879093496883E-4</v>
      </c>
      <c r="AD76">
        <v>976.87994400000002</v>
      </c>
      <c r="AE76" s="2">
        <f t="shared" si="29"/>
        <v>1.2166205749102321E-2</v>
      </c>
    </row>
    <row r="77" spans="1:31" x14ac:dyDescent="0.3">
      <c r="A77" s="8">
        <v>44950</v>
      </c>
      <c r="B77">
        <v>98.913939999999997</v>
      </c>
      <c r="C77" s="2">
        <f t="shared" si="15"/>
        <v>-8.8626256352606347E-3</v>
      </c>
      <c r="D77">
        <v>218.335815</v>
      </c>
      <c r="E77" s="2">
        <f t="shared" si="16"/>
        <v>-1.086476744078424E-2</v>
      </c>
      <c r="F77">
        <v>1109.1613769999999</v>
      </c>
      <c r="G77" s="2">
        <f t="shared" si="17"/>
        <v>1.4850180608631636E-2</v>
      </c>
      <c r="H77">
        <v>1510.98999</v>
      </c>
      <c r="I77" s="2">
        <f t="shared" si="18"/>
        <v>2.5193318473439863E-3</v>
      </c>
      <c r="J77">
        <v>80.620079000000004</v>
      </c>
      <c r="K77" s="2">
        <f t="shared" si="19"/>
        <v>-3.5949522283448276E-3</v>
      </c>
      <c r="L77">
        <v>331.64419600000002</v>
      </c>
      <c r="M77" s="2">
        <f t="shared" si="20"/>
        <v>3.5529209299449693E-3</v>
      </c>
      <c r="N77">
        <v>118.551224</v>
      </c>
      <c r="O77" s="2">
        <f t="shared" si="21"/>
        <v>-5.8528207089880713E-3</v>
      </c>
      <c r="P77">
        <v>2182.8188479999999</v>
      </c>
      <c r="Q77" s="2">
        <f t="shared" si="22"/>
        <v>-1.1640888010155503E-2</v>
      </c>
      <c r="R77">
        <v>433.879211</v>
      </c>
      <c r="S77" s="2">
        <f t="shared" si="23"/>
        <v>-2.1060954758586381E-2</v>
      </c>
      <c r="T77">
        <v>112.691177</v>
      </c>
      <c r="U77" s="2">
        <f t="shared" si="24"/>
        <v>-1.0927126812721122E-2</v>
      </c>
      <c r="V77">
        <v>114.890152</v>
      </c>
      <c r="W77" s="2">
        <f t="shared" si="25"/>
        <v>-1.1660710702323995E-2</v>
      </c>
      <c r="X77">
        <v>121.650002</v>
      </c>
      <c r="Y77" s="2">
        <f t="shared" si="26"/>
        <v>6.6198097909773157E-3</v>
      </c>
      <c r="Z77">
        <v>9.65</v>
      </c>
      <c r="AA77" s="2">
        <f t="shared" si="27"/>
        <v>-1.025641025641022E-2</v>
      </c>
      <c r="AB77">
        <v>203.95057700000001</v>
      </c>
      <c r="AC77" s="2">
        <f t="shared" si="28"/>
        <v>-5.5555570183282166E-3</v>
      </c>
      <c r="AD77">
        <v>979.01934800000004</v>
      </c>
      <c r="AE77" s="2">
        <f t="shared" si="29"/>
        <v>2.1900377964971796E-3</v>
      </c>
    </row>
    <row r="78" spans="1:31" x14ac:dyDescent="0.3">
      <c r="A78" s="8">
        <v>44951</v>
      </c>
      <c r="B78">
        <v>97.439819</v>
      </c>
      <c r="C78" s="2">
        <f t="shared" si="15"/>
        <v>-1.4903066241219398E-2</v>
      </c>
      <c r="D78">
        <v>216.94480899999999</v>
      </c>
      <c r="E78" s="2">
        <f t="shared" si="16"/>
        <v>-6.3709474325135407E-3</v>
      </c>
      <c r="F78">
        <v>1094.4420170000001</v>
      </c>
      <c r="G78" s="2">
        <f t="shared" si="17"/>
        <v>-1.3270710921986839E-2</v>
      </c>
      <c r="H78">
        <v>1502.3245850000001</v>
      </c>
      <c r="I78" s="2">
        <f t="shared" si="18"/>
        <v>-5.7349188660078543E-3</v>
      </c>
      <c r="J78">
        <v>79.989861000000005</v>
      </c>
      <c r="K78" s="2">
        <f t="shared" si="19"/>
        <v>-7.817134488295352E-3</v>
      </c>
      <c r="L78">
        <v>331.93771400000003</v>
      </c>
      <c r="M78" s="2">
        <f t="shared" si="20"/>
        <v>8.8503885652202463E-4</v>
      </c>
      <c r="N78">
        <v>116.008698</v>
      </c>
      <c r="O78" s="2">
        <f t="shared" si="21"/>
        <v>-2.144664486973169E-2</v>
      </c>
      <c r="P78">
        <v>2150.3854980000001</v>
      </c>
      <c r="Q78" s="2">
        <f t="shared" si="22"/>
        <v>-1.4858470747454278E-2</v>
      </c>
      <c r="R78">
        <v>437.42330900000002</v>
      </c>
      <c r="S78" s="2">
        <f t="shared" si="23"/>
        <v>8.1683978170596916E-3</v>
      </c>
      <c r="T78">
        <v>108.23936500000001</v>
      </c>
      <c r="U78" s="2">
        <f t="shared" si="24"/>
        <v>-3.9504530155009321E-2</v>
      </c>
      <c r="V78">
        <v>112.646568</v>
      </c>
      <c r="W78" s="2">
        <f t="shared" si="25"/>
        <v>-1.9528079308311797E-2</v>
      </c>
      <c r="X78">
        <v>127.699997</v>
      </c>
      <c r="Y78" s="2">
        <f t="shared" si="26"/>
        <v>4.9732798195925909E-2</v>
      </c>
      <c r="Z78">
        <v>9.5</v>
      </c>
      <c r="AA78" s="2">
        <f t="shared" si="27"/>
        <v>-1.5544041450777257E-2</v>
      </c>
      <c r="AB78">
        <v>199.591171</v>
      </c>
      <c r="AC78" s="2">
        <f t="shared" si="28"/>
        <v>-2.137481572312494E-2</v>
      </c>
      <c r="AD78">
        <v>1032.8039550000001</v>
      </c>
      <c r="AE78" s="2">
        <f t="shared" si="29"/>
        <v>5.4937225816705793E-2</v>
      </c>
    </row>
    <row r="79" spans="1:31" x14ac:dyDescent="0.3">
      <c r="A79" s="8">
        <v>44953</v>
      </c>
      <c r="B79">
        <v>92.673469999999995</v>
      </c>
      <c r="C79" s="2">
        <f t="shared" si="15"/>
        <v>-4.8915823622373567E-2</v>
      </c>
      <c r="D79">
        <v>213.34745799999999</v>
      </c>
      <c r="E79" s="2">
        <f t="shared" si="16"/>
        <v>-1.6581871751538468E-2</v>
      </c>
      <c r="F79">
        <v>1087.4722899999999</v>
      </c>
      <c r="G79" s="2">
        <f t="shared" si="17"/>
        <v>-6.3682926018365782E-3</v>
      </c>
      <c r="H79">
        <v>1479.1032709999999</v>
      </c>
      <c r="I79" s="2">
        <f t="shared" si="18"/>
        <v>-1.5456922047241917E-2</v>
      </c>
      <c r="J79">
        <v>78.535499999999999</v>
      </c>
      <c r="K79" s="2">
        <f t="shared" si="19"/>
        <v>-1.8181816818009011E-2</v>
      </c>
      <c r="L79">
        <v>338.542236</v>
      </c>
      <c r="M79" s="2">
        <f t="shared" si="20"/>
        <v>1.9896871375091774E-2</v>
      </c>
      <c r="N79">
        <v>110.67439299999999</v>
      </c>
      <c r="O79" s="2">
        <f t="shared" si="21"/>
        <v>-4.5981940078320682E-2</v>
      </c>
      <c r="P79">
        <v>2135.7016600000002</v>
      </c>
      <c r="Q79" s="2">
        <f t="shared" si="22"/>
        <v>-6.8284677392295157E-3</v>
      </c>
      <c r="R79">
        <v>453.84603900000002</v>
      </c>
      <c r="S79" s="2">
        <f t="shared" si="23"/>
        <v>3.754424984243343E-2</v>
      </c>
      <c r="T79">
        <v>102.693459</v>
      </c>
      <c r="U79" s="2">
        <f t="shared" si="24"/>
        <v>-5.1237421801208827E-2</v>
      </c>
      <c r="V79">
        <v>107.645248</v>
      </c>
      <c r="W79" s="2">
        <f t="shared" si="25"/>
        <v>-4.4398334443708998E-2</v>
      </c>
      <c r="X79">
        <v>125.199997</v>
      </c>
      <c r="Y79" s="2">
        <f t="shared" si="26"/>
        <v>-1.9577134367512961E-2</v>
      </c>
      <c r="Z79">
        <v>9.1</v>
      </c>
      <c r="AA79" s="2">
        <f t="shared" si="27"/>
        <v>-4.2105263157894757E-2</v>
      </c>
      <c r="AB79">
        <v>200.48287999999999</v>
      </c>
      <c r="AC79" s="2">
        <f t="shared" si="28"/>
        <v>4.4676775807883651E-3</v>
      </c>
      <c r="AD79">
        <v>1045.6407469999999</v>
      </c>
      <c r="AE79" s="2">
        <f t="shared" si="29"/>
        <v>1.2429069367767775E-2</v>
      </c>
    </row>
    <row r="80" spans="1:31" x14ac:dyDescent="0.3">
      <c r="A80" s="8">
        <v>44956</v>
      </c>
      <c r="B80">
        <v>87.415740999999997</v>
      </c>
      <c r="C80" s="2">
        <f t="shared" si="15"/>
        <v>-5.6733917484691143E-2</v>
      </c>
      <c r="D80">
        <v>216.657028</v>
      </c>
      <c r="E80" s="2">
        <f t="shared" si="16"/>
        <v>1.5512582296621558E-2</v>
      </c>
      <c r="F80">
        <v>1106.139404</v>
      </c>
      <c r="G80" s="2">
        <f t="shared" si="17"/>
        <v>1.7165599686222777E-2</v>
      </c>
      <c r="H80">
        <v>1498.2353519999999</v>
      </c>
      <c r="I80" s="2">
        <f t="shared" si="18"/>
        <v>1.2934918997958178E-2</v>
      </c>
      <c r="J80">
        <v>79.262680000000003</v>
      </c>
      <c r="K80" s="2">
        <f t="shared" si="19"/>
        <v>9.2592521853174237E-3</v>
      </c>
      <c r="L80">
        <v>337.36810300000002</v>
      </c>
      <c r="M80" s="2">
        <f t="shared" si="20"/>
        <v>-3.4682024135977985E-3</v>
      </c>
      <c r="N80">
        <v>104.69199399999999</v>
      </c>
      <c r="O80" s="2">
        <f t="shared" si="21"/>
        <v>-5.4054048437383373E-2</v>
      </c>
      <c r="P80">
        <v>2089.2766109999998</v>
      </c>
      <c r="Q80" s="2">
        <f t="shared" si="22"/>
        <v>-2.1737609643474487E-2</v>
      </c>
      <c r="R80">
        <v>439.02066000000002</v>
      </c>
      <c r="S80" s="2">
        <f t="shared" si="23"/>
        <v>-3.2666097588217591E-2</v>
      </c>
      <c r="T80">
        <v>102.42937499999999</v>
      </c>
      <c r="U80" s="2">
        <f t="shared" si="24"/>
        <v>-2.5715756638405862E-3</v>
      </c>
      <c r="V80">
        <v>108.393112</v>
      </c>
      <c r="W80" s="2">
        <f t="shared" si="25"/>
        <v>6.9474873614485677E-3</v>
      </c>
      <c r="X80">
        <v>122.449997</v>
      </c>
      <c r="Y80" s="2">
        <f t="shared" si="26"/>
        <v>-2.1964856756346407E-2</v>
      </c>
      <c r="Z80">
        <v>8.9499999999999993</v>
      </c>
      <c r="AA80" s="2">
        <f t="shared" si="27"/>
        <v>-1.6483516483516536E-2</v>
      </c>
      <c r="AB80">
        <v>202.46443199999999</v>
      </c>
      <c r="AC80" s="2">
        <f t="shared" si="28"/>
        <v>9.8838963207232844E-3</v>
      </c>
      <c r="AD80">
        <v>1028.6245120000001</v>
      </c>
      <c r="AE80" s="2">
        <f t="shared" si="29"/>
        <v>-1.6273500290439502E-2</v>
      </c>
    </row>
    <row r="81" spans="1:31" x14ac:dyDescent="0.3">
      <c r="A81" s="8">
        <v>44957</v>
      </c>
      <c r="B81">
        <v>93.312256000000005</v>
      </c>
      <c r="C81" s="2">
        <f t="shared" si="15"/>
        <v>6.7453698070236712E-2</v>
      </c>
      <c r="D81">
        <v>215.69773900000001</v>
      </c>
      <c r="E81" s="2">
        <f t="shared" si="16"/>
        <v>-4.4276846629687228E-3</v>
      </c>
      <c r="F81">
        <v>1093.905884</v>
      </c>
      <c r="G81" s="2">
        <f t="shared" si="17"/>
        <v>-1.1059654828099785E-2</v>
      </c>
      <c r="H81">
        <v>1493.318481</v>
      </c>
      <c r="I81" s="2">
        <f t="shared" si="18"/>
        <v>-3.2817747848736811E-3</v>
      </c>
      <c r="J81">
        <v>79.262680000000003</v>
      </c>
      <c r="K81" s="2">
        <f t="shared" si="19"/>
        <v>0</v>
      </c>
      <c r="L81">
        <v>344.755402</v>
      </c>
      <c r="M81" s="2">
        <f t="shared" si="20"/>
        <v>2.189685075236647E-2</v>
      </c>
      <c r="N81">
        <v>117.604004</v>
      </c>
      <c r="O81" s="2">
        <f t="shared" si="21"/>
        <v>0.12333330856225744</v>
      </c>
      <c r="P81">
        <v>2100.6479490000002</v>
      </c>
      <c r="Q81" s="2">
        <f t="shared" si="22"/>
        <v>5.4427154069167649E-3</v>
      </c>
      <c r="R81">
        <v>440.967468</v>
      </c>
      <c r="S81" s="2">
        <f t="shared" si="23"/>
        <v>4.4344336779047477E-3</v>
      </c>
      <c r="T81">
        <v>106.730278</v>
      </c>
      <c r="U81" s="2">
        <f t="shared" si="24"/>
        <v>4.1988960686326626E-2</v>
      </c>
      <c r="V81">
        <v>113.815102</v>
      </c>
      <c r="W81" s="2">
        <f t="shared" si="25"/>
        <v>5.0021536423827229E-2</v>
      </c>
      <c r="X81">
        <v>124.400002</v>
      </c>
      <c r="Y81" s="2">
        <f t="shared" si="26"/>
        <v>1.5924908515922764E-2</v>
      </c>
      <c r="Z81">
        <v>9.8000000000000007</v>
      </c>
      <c r="AA81" s="2">
        <f t="shared" si="27"/>
        <v>9.4972067039106323E-2</v>
      </c>
      <c r="AB81">
        <v>210.93551600000001</v>
      </c>
      <c r="AC81" s="2">
        <f t="shared" si="28"/>
        <v>4.1839862519654991E-2</v>
      </c>
      <c r="AD81">
        <v>1031.659668</v>
      </c>
      <c r="AE81" s="2">
        <f t="shared" si="29"/>
        <v>2.9506938290810858E-3</v>
      </c>
    </row>
    <row r="82" spans="1:31" x14ac:dyDescent="0.3">
      <c r="A82" s="8">
        <v>44958</v>
      </c>
      <c r="B82">
        <v>89.381247999999999</v>
      </c>
      <c r="C82" s="2">
        <f t="shared" si="15"/>
        <v>-4.2127456440448796E-2</v>
      </c>
      <c r="D82">
        <v>211.66868600000001</v>
      </c>
      <c r="E82" s="2">
        <f t="shared" si="16"/>
        <v>-1.8679161954497814E-2</v>
      </c>
      <c r="F82">
        <v>1103.556274</v>
      </c>
      <c r="G82" s="2">
        <f t="shared" si="17"/>
        <v>8.8219563868805473E-3</v>
      </c>
      <c r="H82">
        <v>1510.2110600000001</v>
      </c>
      <c r="I82" s="2">
        <f t="shared" si="18"/>
        <v>1.1312107373564473E-2</v>
      </c>
      <c r="J82">
        <v>77.372009000000006</v>
      </c>
      <c r="K82" s="2">
        <f t="shared" si="19"/>
        <v>-2.3853230801683667E-2</v>
      </c>
      <c r="L82">
        <v>353.61029100000002</v>
      </c>
      <c r="M82" s="2">
        <f t="shared" si="20"/>
        <v>2.5684554755722289E-2</v>
      </c>
      <c r="N82">
        <v>112.07029</v>
      </c>
      <c r="O82" s="2">
        <f t="shared" si="21"/>
        <v>-4.7053789086976994E-2</v>
      </c>
      <c r="P82">
        <v>2121.5615229999999</v>
      </c>
      <c r="Q82" s="2">
        <f t="shared" si="22"/>
        <v>9.9557729366099856E-3</v>
      </c>
      <c r="R82">
        <v>440.46829200000002</v>
      </c>
      <c r="S82" s="2">
        <f t="shared" si="23"/>
        <v>-1.1320018736620252E-3</v>
      </c>
      <c r="T82">
        <v>102.882103</v>
      </c>
      <c r="U82" s="2">
        <f t="shared" si="24"/>
        <v>-3.6055138917561846E-2</v>
      </c>
      <c r="V82">
        <v>109.795349</v>
      </c>
      <c r="W82" s="2">
        <f t="shared" si="25"/>
        <v>-3.5318274371005653E-2</v>
      </c>
      <c r="X82">
        <v>118.349998</v>
      </c>
      <c r="Y82" s="2">
        <f t="shared" si="26"/>
        <v>-4.8633471886921686E-2</v>
      </c>
      <c r="Z82">
        <v>9.1999999999999993</v>
      </c>
      <c r="AA82" s="2">
        <f t="shared" si="27"/>
        <v>-6.1224489795918546E-2</v>
      </c>
      <c r="AB82">
        <v>203.95057700000001</v>
      </c>
      <c r="AC82" s="2">
        <f t="shared" si="28"/>
        <v>-3.3114096347814592E-2</v>
      </c>
      <c r="AD82">
        <v>1013.349976</v>
      </c>
      <c r="AE82" s="2">
        <f t="shared" si="29"/>
        <v>-1.7747802466190898E-2</v>
      </c>
    </row>
    <row r="83" spans="1:31" x14ac:dyDescent="0.3">
      <c r="A83" s="8">
        <v>44959</v>
      </c>
      <c r="B83">
        <v>91.494170999999994</v>
      </c>
      <c r="C83" s="2">
        <f t="shared" si="15"/>
        <v>2.3639443924524217E-2</v>
      </c>
      <c r="D83">
        <v>208.79080200000001</v>
      </c>
      <c r="E83" s="2">
        <f t="shared" si="16"/>
        <v>-1.359617265257651E-2</v>
      </c>
      <c r="F83">
        <v>1120.61499</v>
      </c>
      <c r="G83" s="2">
        <f t="shared" si="17"/>
        <v>1.5457948454380421E-2</v>
      </c>
      <c r="H83">
        <v>1542.0004879999999</v>
      </c>
      <c r="I83" s="2">
        <f t="shared" si="18"/>
        <v>2.1049659111885832E-2</v>
      </c>
      <c r="J83">
        <v>76.160042000000004</v>
      </c>
      <c r="K83" s="2">
        <f t="shared" si="19"/>
        <v>-1.566415316939751E-2</v>
      </c>
      <c r="L83">
        <v>370.43957499999999</v>
      </c>
      <c r="M83" s="2">
        <f t="shared" si="20"/>
        <v>4.7592743843532404E-2</v>
      </c>
      <c r="N83">
        <v>110.325424</v>
      </c>
      <c r="O83" s="2">
        <f t="shared" si="21"/>
        <v>-1.5569389532230193E-2</v>
      </c>
      <c r="P83">
        <v>2120.9184570000002</v>
      </c>
      <c r="Q83" s="2">
        <f t="shared" si="22"/>
        <v>-3.0310975808534035E-4</v>
      </c>
      <c r="R83">
        <v>440.21868899999998</v>
      </c>
      <c r="S83" s="2">
        <f t="shared" si="23"/>
        <v>-5.6667643172836346E-4</v>
      </c>
      <c r="T83">
        <v>104.466644</v>
      </c>
      <c r="U83" s="2">
        <f t="shared" si="24"/>
        <v>1.5401522264761658E-2</v>
      </c>
      <c r="V83">
        <v>110.075806</v>
      </c>
      <c r="W83" s="2">
        <f t="shared" si="25"/>
        <v>2.5543613873844073E-3</v>
      </c>
      <c r="X83">
        <v>117.849998</v>
      </c>
      <c r="Y83" s="2">
        <f t="shared" si="26"/>
        <v>-4.2247571478624124E-3</v>
      </c>
      <c r="Z83">
        <v>9.1999999999999993</v>
      </c>
      <c r="AA83" s="2">
        <f t="shared" si="27"/>
        <v>0</v>
      </c>
      <c r="AB83">
        <v>204.396423</v>
      </c>
      <c r="AC83" s="2">
        <f t="shared" si="28"/>
        <v>2.186049221130526E-3</v>
      </c>
      <c r="AD83">
        <v>1002.049988</v>
      </c>
      <c r="AE83" s="2">
        <f t="shared" si="29"/>
        <v>-1.1151120804881676E-2</v>
      </c>
    </row>
    <row r="84" spans="1:31" x14ac:dyDescent="0.3">
      <c r="A84" s="8">
        <v>44960</v>
      </c>
      <c r="B84">
        <v>92.231223999999997</v>
      </c>
      <c r="C84" s="2">
        <f t="shared" si="15"/>
        <v>8.0557372337961564E-3</v>
      </c>
      <c r="D84">
        <v>209.989914</v>
      </c>
      <c r="E84" s="2">
        <f t="shared" si="16"/>
        <v>5.7431265578451463E-3</v>
      </c>
      <c r="F84">
        <v>1117.2520750000001</v>
      </c>
      <c r="G84" s="2">
        <f t="shared" si="17"/>
        <v>-3.0009548596168223E-3</v>
      </c>
      <c r="H84">
        <v>1557.237793</v>
      </c>
      <c r="I84" s="2">
        <f t="shared" si="18"/>
        <v>9.8815176250450776E-3</v>
      </c>
      <c r="J84">
        <v>76.063079999999999</v>
      </c>
      <c r="K84" s="2">
        <f t="shared" si="19"/>
        <v>-1.2731348021053357E-3</v>
      </c>
      <c r="L84">
        <v>372.44537400000002</v>
      </c>
      <c r="M84" s="2">
        <f t="shared" si="20"/>
        <v>5.4146455599406451E-3</v>
      </c>
      <c r="N84">
        <v>113.61573799999999</v>
      </c>
      <c r="O84" s="2">
        <f t="shared" si="21"/>
        <v>2.9823714976159987E-2</v>
      </c>
      <c r="P84">
        <v>2142.326904</v>
      </c>
      <c r="Q84" s="2">
        <f t="shared" si="22"/>
        <v>1.0093951009451763E-2</v>
      </c>
      <c r="R84">
        <v>434.77771000000001</v>
      </c>
      <c r="S84" s="2">
        <f t="shared" si="23"/>
        <v>-1.2359718330813507E-2</v>
      </c>
      <c r="T84">
        <v>106.76799800000001</v>
      </c>
      <c r="U84" s="2">
        <f t="shared" si="24"/>
        <v>2.2029558066400723E-2</v>
      </c>
      <c r="V84">
        <v>111.01063499999999</v>
      </c>
      <c r="W84" s="2">
        <f t="shared" si="25"/>
        <v>8.4925928228043457E-3</v>
      </c>
      <c r="X84">
        <v>116.699997</v>
      </c>
      <c r="Y84" s="2">
        <f t="shared" si="26"/>
        <v>-9.7581758126122908E-3</v>
      </c>
      <c r="Z84">
        <v>9.0500000000000007</v>
      </c>
      <c r="AA84" s="2">
        <f t="shared" si="27"/>
        <v>-1.6304347826086807E-2</v>
      </c>
      <c r="AB84">
        <v>203.405655</v>
      </c>
      <c r="AC84" s="2">
        <f t="shared" si="28"/>
        <v>-4.8472863930696386E-3</v>
      </c>
      <c r="AD84">
        <v>1035.599976</v>
      </c>
      <c r="AE84" s="2">
        <f t="shared" si="29"/>
        <v>3.3481351630932688E-2</v>
      </c>
    </row>
    <row r="85" spans="1:31" x14ac:dyDescent="0.3">
      <c r="A85" s="8">
        <v>44963</v>
      </c>
      <c r="B85">
        <v>92.870018000000002</v>
      </c>
      <c r="C85" s="2">
        <f t="shared" si="15"/>
        <v>6.9260058827800286E-3</v>
      </c>
      <c r="D85">
        <v>210.66142300000001</v>
      </c>
      <c r="E85" s="2">
        <f t="shared" si="16"/>
        <v>3.1978154912717383E-3</v>
      </c>
      <c r="F85">
        <v>1116.8133539999999</v>
      </c>
      <c r="G85" s="2">
        <f t="shared" si="17"/>
        <v>-3.9267861731218101E-4</v>
      </c>
      <c r="H85">
        <v>1528.466797</v>
      </c>
      <c r="I85" s="2">
        <f t="shared" si="18"/>
        <v>-1.8475659998318572E-2</v>
      </c>
      <c r="J85">
        <v>76.838745000000003</v>
      </c>
      <c r="K85" s="2">
        <f t="shared" si="19"/>
        <v>1.0197654367927189E-2</v>
      </c>
      <c r="L85">
        <v>375.13610799999998</v>
      </c>
      <c r="M85" s="2">
        <f t="shared" si="20"/>
        <v>7.2245064319149677E-3</v>
      </c>
      <c r="N85">
        <v>119.548286</v>
      </c>
      <c r="O85" s="2">
        <f t="shared" si="21"/>
        <v>5.2215899878236938E-2</v>
      </c>
      <c r="P85">
        <v>2131.9936520000001</v>
      </c>
      <c r="Q85" s="2">
        <f t="shared" si="22"/>
        <v>-4.8233777864182814E-3</v>
      </c>
      <c r="R85">
        <v>439.519836</v>
      </c>
      <c r="S85" s="2">
        <f t="shared" si="23"/>
        <v>1.0907012689312046E-2</v>
      </c>
      <c r="T85">
        <v>108.20163700000001</v>
      </c>
      <c r="U85" s="2">
        <f t="shared" si="24"/>
        <v>1.3427609647602479E-2</v>
      </c>
      <c r="V85">
        <v>113.207466</v>
      </c>
      <c r="W85" s="2">
        <f t="shared" si="25"/>
        <v>1.97893742342794E-2</v>
      </c>
      <c r="X85">
        <v>114.599998</v>
      </c>
      <c r="Y85" s="2">
        <f t="shared" si="26"/>
        <v>-1.7994850505437476E-2</v>
      </c>
      <c r="Z85">
        <v>9.0500000000000007</v>
      </c>
      <c r="AA85" s="2">
        <f t="shared" si="27"/>
        <v>0</v>
      </c>
      <c r="AB85">
        <v>206.62567100000001</v>
      </c>
      <c r="AC85" s="2">
        <f t="shared" si="28"/>
        <v>1.5830513660006318E-2</v>
      </c>
      <c r="AD85">
        <v>1057.150024</v>
      </c>
      <c r="AE85" s="2">
        <f t="shared" si="29"/>
        <v>2.0809239570704685E-2</v>
      </c>
    </row>
    <row r="86" spans="1:31" x14ac:dyDescent="0.3">
      <c r="A86" s="8">
        <v>44964</v>
      </c>
      <c r="B86">
        <v>92.820885000000004</v>
      </c>
      <c r="C86" s="2">
        <f t="shared" si="15"/>
        <v>-5.2905125957869448E-4</v>
      </c>
      <c r="D86">
        <v>210.75737000000001</v>
      </c>
      <c r="E86" s="2">
        <f t="shared" si="16"/>
        <v>4.5545595692675356E-4</v>
      </c>
      <c r="F86">
        <v>1099.803345</v>
      </c>
      <c r="G86" s="2">
        <f t="shared" si="17"/>
        <v>-1.5230843129764193E-2</v>
      </c>
      <c r="H86">
        <v>1521.213135</v>
      </c>
      <c r="I86" s="2">
        <f t="shared" si="18"/>
        <v>-4.7457112017331715E-3</v>
      </c>
      <c r="J86">
        <v>76.644829000000001</v>
      </c>
      <c r="K86" s="2">
        <f t="shared" si="19"/>
        <v>-2.5236747424752792E-3</v>
      </c>
      <c r="L86">
        <v>365.20489500000002</v>
      </c>
      <c r="M86" s="2">
        <f t="shared" si="20"/>
        <v>-2.6473625940587775E-2</v>
      </c>
      <c r="N86">
        <v>117.354736</v>
      </c>
      <c r="O86" s="2">
        <f t="shared" si="21"/>
        <v>-1.8348652861489012E-2</v>
      </c>
      <c r="P86">
        <v>2141.0908199999999</v>
      </c>
      <c r="Q86" s="2">
        <f t="shared" si="22"/>
        <v>4.2669770575844979E-3</v>
      </c>
      <c r="R86">
        <v>439.12051400000001</v>
      </c>
      <c r="S86" s="2">
        <f t="shared" si="23"/>
        <v>-9.0854147479246805E-4</v>
      </c>
      <c r="T86">
        <v>108.126183</v>
      </c>
      <c r="U86" s="2">
        <f t="shared" si="24"/>
        <v>-6.9734619634276296E-4</v>
      </c>
      <c r="V86">
        <v>112.740059</v>
      </c>
      <c r="W86" s="2">
        <f t="shared" si="25"/>
        <v>-4.1287647936576466E-3</v>
      </c>
      <c r="X86">
        <v>116.849998</v>
      </c>
      <c r="Y86" s="2">
        <f t="shared" si="26"/>
        <v>1.9633508196047256E-2</v>
      </c>
      <c r="Z86">
        <v>8.9499999999999993</v>
      </c>
      <c r="AA86" s="2">
        <f t="shared" si="27"/>
        <v>-1.1049723756906271E-2</v>
      </c>
      <c r="AB86">
        <v>204.396423</v>
      </c>
      <c r="AC86" s="2">
        <f t="shared" si="28"/>
        <v>-1.0788824008223119E-2</v>
      </c>
      <c r="AD86">
        <v>1050.650024</v>
      </c>
      <c r="AE86" s="2">
        <f t="shared" si="29"/>
        <v>-6.1486069644169916E-3</v>
      </c>
    </row>
    <row r="87" spans="1:31" x14ac:dyDescent="0.3">
      <c r="A87" s="8">
        <v>44965</v>
      </c>
      <c r="B87">
        <v>94.442420999999996</v>
      </c>
      <c r="C87" s="2">
        <f t="shared" si="15"/>
        <v>1.7469516693360498E-2</v>
      </c>
      <c r="D87">
        <v>211.789276</v>
      </c>
      <c r="E87" s="2">
        <f t="shared" si="16"/>
        <v>4.896179905832021E-3</v>
      </c>
      <c r="F87">
        <v>1116.1311040000001</v>
      </c>
      <c r="G87" s="2">
        <f t="shared" si="17"/>
        <v>1.4846071412885298E-2</v>
      </c>
      <c r="H87">
        <v>1548.572388</v>
      </c>
      <c r="I87" s="2">
        <f t="shared" si="18"/>
        <v>1.7985154328818087E-2</v>
      </c>
      <c r="J87">
        <v>76.838745000000003</v>
      </c>
      <c r="K87" s="2">
        <f t="shared" si="19"/>
        <v>2.5300597904653888E-3</v>
      </c>
      <c r="L87">
        <v>367.45529199999999</v>
      </c>
      <c r="M87" s="2">
        <f t="shared" si="20"/>
        <v>6.1620121493715097E-3</v>
      </c>
      <c r="N87">
        <v>116.806358</v>
      </c>
      <c r="O87" s="2">
        <f t="shared" si="21"/>
        <v>-4.6728237708276721E-3</v>
      </c>
      <c r="P87">
        <v>2107.0261230000001</v>
      </c>
      <c r="Q87" s="2">
        <f t="shared" si="22"/>
        <v>-1.5909972936131611E-2</v>
      </c>
      <c r="R87">
        <v>436.97409099999999</v>
      </c>
      <c r="S87" s="2">
        <f t="shared" si="23"/>
        <v>-4.8880043896105674E-3</v>
      </c>
      <c r="T87">
        <v>108.352547</v>
      </c>
      <c r="U87" s="2">
        <f t="shared" si="24"/>
        <v>2.0935169791391761E-3</v>
      </c>
      <c r="V87">
        <v>112.973755</v>
      </c>
      <c r="W87" s="2">
        <f t="shared" si="25"/>
        <v>2.072874558279203E-3</v>
      </c>
      <c r="X87">
        <v>114.75</v>
      </c>
      <c r="Y87" s="2">
        <f t="shared" si="26"/>
        <v>-1.7971741856598111E-2</v>
      </c>
      <c r="Z87">
        <v>9</v>
      </c>
      <c r="AA87" s="2">
        <f t="shared" si="27"/>
        <v>5.5865921787709993E-3</v>
      </c>
      <c r="AB87">
        <v>205.23857100000001</v>
      </c>
      <c r="AC87" s="2">
        <f t="shared" si="28"/>
        <v>4.1201699503323752E-3</v>
      </c>
      <c r="AD87">
        <v>1039.5500489999999</v>
      </c>
      <c r="AE87" s="2">
        <f t="shared" si="29"/>
        <v>-1.0564864366290672E-2</v>
      </c>
    </row>
    <row r="88" spans="1:31" x14ac:dyDescent="0.3">
      <c r="A88" s="8">
        <v>44966</v>
      </c>
      <c r="B88">
        <v>94.147598000000002</v>
      </c>
      <c r="C88" s="2">
        <f t="shared" si="15"/>
        <v>-3.1217221760970748E-3</v>
      </c>
      <c r="D88">
        <v>210.855637</v>
      </c>
      <c r="E88" s="2">
        <f t="shared" si="16"/>
        <v>-4.4083393533107529E-3</v>
      </c>
      <c r="F88">
        <v>1117.4470209999999</v>
      </c>
      <c r="G88" s="2">
        <f t="shared" si="17"/>
        <v>1.1789985919072876E-3</v>
      </c>
      <c r="H88">
        <v>1574.3739009999999</v>
      </c>
      <c r="I88" s="2">
        <f t="shared" si="18"/>
        <v>1.6661483311944503E-2</v>
      </c>
      <c r="J88">
        <v>77.178093000000004</v>
      </c>
      <c r="K88" s="2">
        <f t="shared" si="19"/>
        <v>4.4163657279931989E-3</v>
      </c>
      <c r="L88">
        <v>366.18331899999998</v>
      </c>
      <c r="M88" s="2">
        <f t="shared" si="20"/>
        <v>-3.4615721359647633E-3</v>
      </c>
      <c r="N88">
        <v>113.41632799999999</v>
      </c>
      <c r="O88" s="2">
        <f t="shared" si="21"/>
        <v>-2.902264960611145E-2</v>
      </c>
      <c r="P88">
        <v>2123.3908689999998</v>
      </c>
      <c r="Q88" s="2">
        <f t="shared" si="22"/>
        <v>7.7667504077736371E-3</v>
      </c>
      <c r="R88">
        <v>439.76943999999997</v>
      </c>
      <c r="S88" s="2">
        <f t="shared" si="23"/>
        <v>6.3970589048034654E-3</v>
      </c>
      <c r="T88">
        <v>109.672997</v>
      </c>
      <c r="U88" s="2">
        <f t="shared" si="24"/>
        <v>1.2186607851497833E-2</v>
      </c>
      <c r="V88">
        <v>112.685562</v>
      </c>
      <c r="W88" s="2">
        <f t="shared" si="25"/>
        <v>-2.5509730113865148E-3</v>
      </c>
      <c r="X88">
        <v>122.050003</v>
      </c>
      <c r="Y88" s="2">
        <f t="shared" si="26"/>
        <v>6.3616583877995625E-2</v>
      </c>
      <c r="Z88">
        <v>9.1999999999999993</v>
      </c>
      <c r="AA88" s="2">
        <f t="shared" si="27"/>
        <v>2.2222222222222143E-2</v>
      </c>
      <c r="AB88">
        <v>203.60380599999999</v>
      </c>
      <c r="AC88" s="2">
        <f t="shared" si="28"/>
        <v>-7.9651938328882954E-3</v>
      </c>
      <c r="AD88">
        <v>1049.8000489999999</v>
      </c>
      <c r="AE88" s="2">
        <f t="shared" si="29"/>
        <v>9.8600351275630604E-3</v>
      </c>
    </row>
    <row r="89" spans="1:31" x14ac:dyDescent="0.3">
      <c r="A89" s="8">
        <v>44967</v>
      </c>
      <c r="B89">
        <v>95.185997</v>
      </c>
      <c r="C89" s="2">
        <f t="shared" si="15"/>
        <v>1.1029479477532744E-2</v>
      </c>
      <c r="D89">
        <v>207.85815400000001</v>
      </c>
      <c r="E89" s="2">
        <f t="shared" si="16"/>
        <v>-1.4215806808143272E-2</v>
      </c>
      <c r="F89">
        <v>1087.5211179999999</v>
      </c>
      <c r="G89" s="2">
        <f t="shared" si="17"/>
        <v>-2.6780601171784824E-2</v>
      </c>
      <c r="H89">
        <v>1566.146606</v>
      </c>
      <c r="I89" s="2">
        <f t="shared" si="18"/>
        <v>-5.2257567244821113E-3</v>
      </c>
      <c r="J89">
        <v>77.372009000000006</v>
      </c>
      <c r="K89" s="2">
        <f t="shared" si="19"/>
        <v>2.5125782778800954E-3</v>
      </c>
      <c r="L89">
        <v>363.34582499999999</v>
      </c>
      <c r="M89" s="2">
        <f t="shared" si="20"/>
        <v>-7.7488346758908255E-3</v>
      </c>
      <c r="N89">
        <v>113.31662</v>
      </c>
      <c r="O89" s="2">
        <f t="shared" si="21"/>
        <v>-8.7913267655770344E-4</v>
      </c>
      <c r="P89">
        <v>2139.656982</v>
      </c>
      <c r="Q89" s="2">
        <f t="shared" si="22"/>
        <v>7.6604421905894782E-3</v>
      </c>
      <c r="R89">
        <v>436.67456099999998</v>
      </c>
      <c r="S89" s="2">
        <f t="shared" si="23"/>
        <v>-7.0375035609567815E-3</v>
      </c>
      <c r="T89">
        <v>110.01254299999999</v>
      </c>
      <c r="U89" s="2">
        <f t="shared" si="24"/>
        <v>3.0959854229204442E-3</v>
      </c>
      <c r="V89">
        <v>112.397362</v>
      </c>
      <c r="W89" s="2">
        <f t="shared" si="25"/>
        <v>-2.5575592372695244E-3</v>
      </c>
      <c r="X89">
        <v>120.449997</v>
      </c>
      <c r="Y89" s="2">
        <f t="shared" si="26"/>
        <v>-1.3109430239014452E-2</v>
      </c>
      <c r="Z89">
        <v>9.15</v>
      </c>
      <c r="AA89" s="2">
        <f t="shared" si="27"/>
        <v>-5.4347826086955653E-3</v>
      </c>
      <c r="AB89">
        <v>202.91026299999999</v>
      </c>
      <c r="AC89" s="2">
        <f t="shared" si="28"/>
        <v>-3.4063361271351456E-3</v>
      </c>
      <c r="AD89">
        <v>1075.349976</v>
      </c>
      <c r="AE89" s="2">
        <f t="shared" si="29"/>
        <v>2.4337898463938856E-2</v>
      </c>
    </row>
    <row r="90" spans="1:31" x14ac:dyDescent="0.3">
      <c r="A90" s="8">
        <v>44970</v>
      </c>
      <c r="B90">
        <v>93.603683000000004</v>
      </c>
      <c r="C90" s="2">
        <f t="shared" si="15"/>
        <v>-1.6623390518250236E-2</v>
      </c>
      <c r="D90">
        <v>209.38147000000001</v>
      </c>
      <c r="E90" s="2">
        <f t="shared" si="16"/>
        <v>7.3286323903367645E-3</v>
      </c>
      <c r="F90">
        <v>1084.937866</v>
      </c>
      <c r="G90" s="2">
        <f t="shared" si="17"/>
        <v>-2.3753580112086947E-3</v>
      </c>
      <c r="H90">
        <v>1526.1301269999999</v>
      </c>
      <c r="I90" s="2">
        <f t="shared" si="18"/>
        <v>-2.5550915122948714E-2</v>
      </c>
      <c r="J90">
        <v>77.081138999999993</v>
      </c>
      <c r="K90" s="2">
        <f t="shared" si="19"/>
        <v>-3.7593698775485462E-3</v>
      </c>
      <c r="L90">
        <v>366.13439899999997</v>
      </c>
      <c r="M90" s="2">
        <f t="shared" si="20"/>
        <v>7.6747104497485452E-3</v>
      </c>
      <c r="N90">
        <v>107.334221</v>
      </c>
      <c r="O90" s="2">
        <f t="shared" si="21"/>
        <v>-5.2793659041365681E-2</v>
      </c>
      <c r="P90">
        <v>2178.6657709999999</v>
      </c>
      <c r="Q90" s="2">
        <f t="shared" si="22"/>
        <v>1.823132835223773E-2</v>
      </c>
      <c r="R90">
        <v>429.88586400000003</v>
      </c>
      <c r="S90" s="2">
        <f t="shared" si="23"/>
        <v>-1.5546353294438764E-2</v>
      </c>
      <c r="T90">
        <v>106.65482299999999</v>
      </c>
      <c r="U90" s="2">
        <f t="shared" si="24"/>
        <v>-3.0521247018169606E-2</v>
      </c>
      <c r="V90">
        <v>109.563416</v>
      </c>
      <c r="W90" s="2">
        <f t="shared" si="25"/>
        <v>-2.5213634462346146E-2</v>
      </c>
      <c r="X90">
        <v>123.25</v>
      </c>
      <c r="Y90" s="2">
        <f t="shared" si="26"/>
        <v>2.3246185718045265E-2</v>
      </c>
      <c r="Z90">
        <v>9.0500000000000007</v>
      </c>
      <c r="AA90" s="2">
        <f t="shared" si="27"/>
        <v>-1.0928961748633892E-2</v>
      </c>
      <c r="AB90">
        <v>201.72134399999999</v>
      </c>
      <c r="AC90" s="2">
        <f t="shared" si="28"/>
        <v>-5.8593339854869919E-3</v>
      </c>
      <c r="AD90">
        <v>1069.150024</v>
      </c>
      <c r="AE90" s="2">
        <f t="shared" si="29"/>
        <v>-5.7655201919118992E-3</v>
      </c>
    </row>
    <row r="91" spans="1:31" x14ac:dyDescent="0.3">
      <c r="A91" s="8">
        <v>44971</v>
      </c>
      <c r="B91">
        <v>93.554230000000004</v>
      </c>
      <c r="C91" s="2">
        <f t="shared" si="15"/>
        <v>-5.2832322847806701E-4</v>
      </c>
      <c r="D91">
        <v>208.10385099999999</v>
      </c>
      <c r="E91" s="2">
        <f t="shared" si="16"/>
        <v>-6.101872338559966E-3</v>
      </c>
      <c r="F91">
        <v>1097.073975</v>
      </c>
      <c r="G91" s="2">
        <f t="shared" si="17"/>
        <v>1.1185994498232432E-2</v>
      </c>
      <c r="H91">
        <v>1551.2498780000001</v>
      </c>
      <c r="I91" s="2">
        <f t="shared" si="18"/>
        <v>1.6459770078308678E-2</v>
      </c>
      <c r="J91">
        <v>76.741782999999998</v>
      </c>
      <c r="K91" s="2">
        <f t="shared" si="19"/>
        <v>-4.402581544623918E-3</v>
      </c>
      <c r="L91">
        <v>378.12039199999998</v>
      </c>
      <c r="M91" s="2">
        <f t="shared" si="20"/>
        <v>3.2736593537063374E-2</v>
      </c>
      <c r="N91">
        <v>104.941261</v>
      </c>
      <c r="O91" s="2">
        <f t="shared" si="21"/>
        <v>-2.2294474005638887E-2</v>
      </c>
      <c r="P91">
        <v>2167.1457519999999</v>
      </c>
      <c r="Q91" s="2">
        <f t="shared" si="22"/>
        <v>-5.287648593621741E-3</v>
      </c>
      <c r="R91">
        <v>422.64788800000002</v>
      </c>
      <c r="S91" s="2">
        <f t="shared" si="23"/>
        <v>-1.6836971405973067E-2</v>
      </c>
      <c r="T91">
        <v>108.352547</v>
      </c>
      <c r="U91" s="2">
        <f t="shared" si="24"/>
        <v>1.5917929937401931E-2</v>
      </c>
      <c r="V91">
        <v>109.083084</v>
      </c>
      <c r="W91" s="2">
        <f t="shared" si="25"/>
        <v>-4.3840546191076246E-3</v>
      </c>
      <c r="X91">
        <v>125.300003</v>
      </c>
      <c r="Y91" s="2">
        <f t="shared" si="26"/>
        <v>1.6632884381338808E-2</v>
      </c>
      <c r="Z91">
        <v>8.8000000000000007</v>
      </c>
      <c r="AA91" s="2">
        <f t="shared" si="27"/>
        <v>-2.7624309392265234E-2</v>
      </c>
      <c r="AB91">
        <v>201.22595200000001</v>
      </c>
      <c r="AC91" s="2">
        <f t="shared" si="28"/>
        <v>-2.4558234154933301E-3</v>
      </c>
      <c r="AD91">
        <v>1078.349976</v>
      </c>
      <c r="AE91" s="2">
        <f t="shared" si="29"/>
        <v>8.6049214735834934E-3</v>
      </c>
    </row>
    <row r="92" spans="1:31" x14ac:dyDescent="0.3">
      <c r="A92" s="8">
        <v>44972</v>
      </c>
      <c r="B92">
        <v>93.603683000000004</v>
      </c>
      <c r="C92" s="2">
        <f t="shared" si="15"/>
        <v>5.2860250145814192E-4</v>
      </c>
      <c r="D92">
        <v>209.234039</v>
      </c>
      <c r="E92" s="2">
        <f t="shared" si="16"/>
        <v>5.4308846019384127E-3</v>
      </c>
      <c r="F92">
        <v>1104.336182</v>
      </c>
      <c r="G92" s="2">
        <f t="shared" si="17"/>
        <v>6.6196146891552843E-3</v>
      </c>
      <c r="H92">
        <v>1554.9498289999999</v>
      </c>
      <c r="I92" s="2">
        <f t="shared" si="18"/>
        <v>2.3851418475340225E-3</v>
      </c>
      <c r="J92">
        <v>77.081138999999993</v>
      </c>
      <c r="K92" s="2">
        <f t="shared" si="19"/>
        <v>4.4220499802565261E-3</v>
      </c>
      <c r="L92">
        <v>379.85964999999999</v>
      </c>
      <c r="M92" s="2">
        <f t="shared" si="20"/>
        <v>4.599746633077606E-3</v>
      </c>
      <c r="N92">
        <v>109.428062</v>
      </c>
      <c r="O92" s="2">
        <f t="shared" si="21"/>
        <v>4.2755356255915311E-2</v>
      </c>
      <c r="P92">
        <v>2150.7316890000002</v>
      </c>
      <c r="Q92" s="2">
        <f t="shared" si="22"/>
        <v>-7.574046639388099E-3</v>
      </c>
      <c r="R92">
        <v>422.847534</v>
      </c>
      <c r="S92" s="2">
        <f t="shared" si="23"/>
        <v>4.7236956735940971E-4</v>
      </c>
      <c r="T92">
        <v>111.93662999999999</v>
      </c>
      <c r="U92" s="2">
        <f t="shared" si="24"/>
        <v>3.3077976468794956E-2</v>
      </c>
      <c r="V92">
        <v>111.292603</v>
      </c>
      <c r="W92" s="2">
        <f t="shared" si="25"/>
        <v>2.0255377084865023E-2</v>
      </c>
      <c r="X92">
        <v>123.849998</v>
      </c>
      <c r="Y92" s="2">
        <f t="shared" si="26"/>
        <v>-1.1572266283185972E-2</v>
      </c>
      <c r="Z92">
        <v>9</v>
      </c>
      <c r="AA92" s="2">
        <f t="shared" si="27"/>
        <v>2.2727272727272707E-2</v>
      </c>
      <c r="AB92">
        <v>203.35611</v>
      </c>
      <c r="AC92" s="2">
        <f t="shared" si="28"/>
        <v>1.0585900967684303E-2</v>
      </c>
      <c r="AD92">
        <v>1106.5</v>
      </c>
      <c r="AE92" s="2">
        <f t="shared" si="29"/>
        <v>2.610471982799023E-2</v>
      </c>
    </row>
    <row r="93" spans="1:31" x14ac:dyDescent="0.3">
      <c r="A93" s="8">
        <v>44973</v>
      </c>
      <c r="B93">
        <v>96.669410999999997</v>
      </c>
      <c r="C93" s="2">
        <f t="shared" si="15"/>
        <v>3.2752215529809892E-2</v>
      </c>
      <c r="D93">
        <v>211.74014299999999</v>
      </c>
      <c r="E93" s="2">
        <f t="shared" si="16"/>
        <v>1.1977515761668167E-2</v>
      </c>
      <c r="F93">
        <v>1099.705933</v>
      </c>
      <c r="G93" s="2">
        <f t="shared" si="17"/>
        <v>-4.1927893656571458E-3</v>
      </c>
      <c r="H93">
        <v>1559.5745850000001</v>
      </c>
      <c r="I93" s="2">
        <f t="shared" si="18"/>
        <v>2.9742155751573129E-3</v>
      </c>
      <c r="J93">
        <v>77.372009000000006</v>
      </c>
      <c r="K93" s="2">
        <f t="shared" si="19"/>
        <v>3.7735560705713933E-3</v>
      </c>
      <c r="L93">
        <v>380.20748900000001</v>
      </c>
      <c r="M93" s="2">
        <f t="shared" si="20"/>
        <v>9.1570399751605969E-4</v>
      </c>
      <c r="N93">
        <v>110.42512499999999</v>
      </c>
      <c r="O93" s="2">
        <f t="shared" si="21"/>
        <v>9.1115841930928809E-3</v>
      </c>
      <c r="P93">
        <v>2153.9453130000002</v>
      </c>
      <c r="Q93" s="2">
        <f t="shared" si="22"/>
        <v>1.4942003302578222E-3</v>
      </c>
      <c r="R93">
        <v>428.98736600000001</v>
      </c>
      <c r="S93" s="2">
        <f t="shared" si="23"/>
        <v>1.4520202924962478E-2</v>
      </c>
      <c r="T93">
        <v>113.370262</v>
      </c>
      <c r="U93" s="2">
        <f t="shared" si="24"/>
        <v>1.2807532261780663E-2</v>
      </c>
      <c r="V93">
        <v>111.868996</v>
      </c>
      <c r="W93" s="2">
        <f t="shared" si="25"/>
        <v>5.1790773552129465E-3</v>
      </c>
      <c r="X93">
        <v>121.800003</v>
      </c>
      <c r="Y93" s="2">
        <f t="shared" si="26"/>
        <v>-1.6552240880940428E-2</v>
      </c>
      <c r="Z93">
        <v>8.9</v>
      </c>
      <c r="AA93" s="2">
        <f t="shared" si="27"/>
        <v>-1.1111111111111072E-2</v>
      </c>
      <c r="AB93">
        <v>203.257034</v>
      </c>
      <c r="AC93" s="2">
        <f t="shared" si="28"/>
        <v>-4.8720444150907039E-4</v>
      </c>
      <c r="AD93">
        <v>1123.900024</v>
      </c>
      <c r="AE93" s="2">
        <f t="shared" si="29"/>
        <v>1.5725281518300882E-2</v>
      </c>
    </row>
    <row r="94" spans="1:31" x14ac:dyDescent="0.3">
      <c r="A94" s="8">
        <v>44974</v>
      </c>
      <c r="B94">
        <v>95.383780999999999</v>
      </c>
      <c r="C94" s="2">
        <f t="shared" si="15"/>
        <v>-1.3299243128728655E-2</v>
      </c>
      <c r="D94">
        <v>213.75483700000001</v>
      </c>
      <c r="E94" s="2">
        <f t="shared" si="16"/>
        <v>9.514936428469456E-3</v>
      </c>
      <c r="F94">
        <v>1081.5749510000001</v>
      </c>
      <c r="G94" s="2">
        <f t="shared" si="17"/>
        <v>-1.6487118470424722E-2</v>
      </c>
      <c r="H94">
        <v>1542.049072</v>
      </c>
      <c r="I94" s="2">
        <f t="shared" si="18"/>
        <v>-1.1237367656898645E-2</v>
      </c>
      <c r="J94">
        <v>78.099189999999993</v>
      </c>
      <c r="K94" s="2">
        <f t="shared" si="19"/>
        <v>9.3985022412947927E-3</v>
      </c>
      <c r="L94">
        <v>381.05230699999998</v>
      </c>
      <c r="M94" s="2">
        <f t="shared" si="20"/>
        <v>2.2219920028980766E-3</v>
      </c>
      <c r="N94">
        <v>110.823959</v>
      </c>
      <c r="O94" s="2">
        <f t="shared" si="21"/>
        <v>3.6118048315545437E-3</v>
      </c>
      <c r="P94">
        <v>2201.4580080000001</v>
      </c>
      <c r="Q94" s="2">
        <f t="shared" si="22"/>
        <v>2.2058450004853958E-2</v>
      </c>
      <c r="R94">
        <v>433.080536</v>
      </c>
      <c r="S94" s="2">
        <f t="shared" si="23"/>
        <v>9.5414698063625014E-3</v>
      </c>
      <c r="T94">
        <v>112.049812</v>
      </c>
      <c r="U94" s="2">
        <f t="shared" si="24"/>
        <v>-1.1647234263249651E-2</v>
      </c>
      <c r="V94">
        <v>111.052437</v>
      </c>
      <c r="W94" s="2">
        <f t="shared" si="25"/>
        <v>-7.2992431254143009E-3</v>
      </c>
      <c r="X94">
        <v>119.349998</v>
      </c>
      <c r="Y94" s="2">
        <f t="shared" si="26"/>
        <v>-2.0114983084195903E-2</v>
      </c>
      <c r="Z94">
        <v>8.9</v>
      </c>
      <c r="AA94" s="2">
        <f t="shared" si="27"/>
        <v>0</v>
      </c>
      <c r="AB94">
        <v>202.81118799999999</v>
      </c>
      <c r="AC94" s="2">
        <f t="shared" si="28"/>
        <v>-2.1935083437261138E-3</v>
      </c>
      <c r="AD94">
        <v>1103.849976</v>
      </c>
      <c r="AE94" s="2">
        <f t="shared" si="29"/>
        <v>-1.7839707778136038E-2</v>
      </c>
    </row>
    <row r="95" spans="1:31" x14ac:dyDescent="0.3">
      <c r="A95" s="8">
        <v>44977</v>
      </c>
      <c r="B95">
        <v>93.850921999999997</v>
      </c>
      <c r="C95" s="2">
        <f t="shared" si="15"/>
        <v>-1.6070436545181588E-2</v>
      </c>
      <c r="D95">
        <v>214.54106100000001</v>
      </c>
      <c r="E95" s="2">
        <f t="shared" si="16"/>
        <v>3.6781577017599432E-3</v>
      </c>
      <c r="F95">
        <v>1087.5698239999999</v>
      </c>
      <c r="G95" s="2">
        <f t="shared" si="17"/>
        <v>5.5427254435369555E-3</v>
      </c>
      <c r="H95">
        <v>1550.470947</v>
      </c>
      <c r="I95" s="2">
        <f t="shared" si="18"/>
        <v>5.4614831349544257E-3</v>
      </c>
      <c r="J95">
        <v>77.129615999999999</v>
      </c>
      <c r="K95" s="2">
        <f t="shared" si="19"/>
        <v>-1.241464860262953E-2</v>
      </c>
      <c r="L95">
        <v>381.69830300000001</v>
      </c>
      <c r="M95" s="2">
        <f t="shared" si="20"/>
        <v>1.6952948142103796E-3</v>
      </c>
      <c r="N95">
        <v>118.301956</v>
      </c>
      <c r="O95" s="2">
        <f t="shared" si="21"/>
        <v>6.7476356804759163E-2</v>
      </c>
      <c r="P95">
        <v>2200.617432</v>
      </c>
      <c r="Q95" s="2">
        <f t="shared" si="22"/>
        <v>-3.8182695147737089E-4</v>
      </c>
      <c r="R95">
        <v>427.63958700000001</v>
      </c>
      <c r="S95" s="2">
        <f t="shared" si="23"/>
        <v>-1.2563365350596101E-2</v>
      </c>
      <c r="T95">
        <v>111.10663599999999</v>
      </c>
      <c r="U95" s="2">
        <f t="shared" si="24"/>
        <v>-8.417470615658007E-3</v>
      </c>
      <c r="V95">
        <v>109.083084</v>
      </c>
      <c r="W95" s="2">
        <f t="shared" si="25"/>
        <v>-1.7733541498058281E-2</v>
      </c>
      <c r="X95">
        <v>119.800003</v>
      </c>
      <c r="Y95" s="2">
        <f t="shared" si="26"/>
        <v>3.7704650820353791E-3</v>
      </c>
      <c r="Z95">
        <v>8.5500000000000007</v>
      </c>
      <c r="AA95" s="2">
        <f t="shared" si="27"/>
        <v>-3.9325842696629199E-2</v>
      </c>
      <c r="AB95">
        <v>201.91949500000001</v>
      </c>
      <c r="AC95" s="2">
        <f t="shared" si="28"/>
        <v>-4.3966657302948464E-3</v>
      </c>
      <c r="AD95">
        <v>1130.6999510000001</v>
      </c>
      <c r="AE95" s="2">
        <f t="shared" si="29"/>
        <v>2.4323934940231551E-2</v>
      </c>
    </row>
    <row r="96" spans="1:31" x14ac:dyDescent="0.3">
      <c r="A96" s="8">
        <v>44978</v>
      </c>
      <c r="B96">
        <v>94.493735999999998</v>
      </c>
      <c r="C96" s="2">
        <f t="shared" si="15"/>
        <v>6.8493093759909307E-3</v>
      </c>
      <c r="D96">
        <v>210.36424299999999</v>
      </c>
      <c r="E96" s="2">
        <f t="shared" si="16"/>
        <v>-1.9468618177478025E-2</v>
      </c>
      <c r="F96">
        <v>1077.3344729999999</v>
      </c>
      <c r="G96" s="2">
        <f t="shared" si="17"/>
        <v>-9.4112127553844793E-3</v>
      </c>
      <c r="H96">
        <v>1537.862427</v>
      </c>
      <c r="I96" s="2">
        <f t="shared" si="18"/>
        <v>-8.1320582139228215E-3</v>
      </c>
      <c r="J96">
        <v>76.790260000000004</v>
      </c>
      <c r="K96" s="2">
        <f t="shared" si="19"/>
        <v>-4.3998144629683322E-3</v>
      </c>
      <c r="L96">
        <v>379.90933200000001</v>
      </c>
      <c r="M96" s="2">
        <f t="shared" si="20"/>
        <v>-4.6868717674125593E-3</v>
      </c>
      <c r="N96">
        <v>116.557091</v>
      </c>
      <c r="O96" s="2">
        <f t="shared" si="21"/>
        <v>-1.4749248947329319E-2</v>
      </c>
      <c r="P96">
        <v>2204.5234380000002</v>
      </c>
      <c r="Q96" s="2">
        <f t="shared" si="22"/>
        <v>1.774959128834297E-3</v>
      </c>
      <c r="R96">
        <v>432.481537</v>
      </c>
      <c r="S96" s="2">
        <f t="shared" si="23"/>
        <v>1.1322501815062225E-2</v>
      </c>
      <c r="T96">
        <v>112.879807</v>
      </c>
      <c r="U96" s="2">
        <f t="shared" si="24"/>
        <v>1.595918177200506E-2</v>
      </c>
      <c r="V96">
        <v>109.46734600000001</v>
      </c>
      <c r="W96" s="2">
        <f t="shared" si="25"/>
        <v>3.5226543466631011E-3</v>
      </c>
      <c r="X96">
        <v>119.949997</v>
      </c>
      <c r="Y96" s="2">
        <f t="shared" si="26"/>
        <v>1.2520366965265151E-3</v>
      </c>
      <c r="Z96">
        <v>8.4</v>
      </c>
      <c r="AA96" s="2">
        <f t="shared" si="27"/>
        <v>-1.7543859649122862E-2</v>
      </c>
      <c r="AB96">
        <v>206.031204</v>
      </c>
      <c r="AC96" s="2">
        <f t="shared" si="28"/>
        <v>2.0363110555521091E-2</v>
      </c>
      <c r="AD96">
        <v>1125.8000489999999</v>
      </c>
      <c r="AE96" s="2">
        <f t="shared" si="29"/>
        <v>-4.333512171524001E-3</v>
      </c>
    </row>
    <row r="97" spans="1:31" x14ac:dyDescent="0.3">
      <c r="A97" s="8">
        <v>44979</v>
      </c>
      <c r="B97">
        <v>93.949805999999995</v>
      </c>
      <c r="C97" s="2">
        <f t="shared" si="15"/>
        <v>-5.7562545733190751E-3</v>
      </c>
      <c r="D97">
        <v>208.202133</v>
      </c>
      <c r="E97" s="2">
        <f t="shared" si="16"/>
        <v>-1.0277934924520338E-2</v>
      </c>
      <c r="F97">
        <v>1065.052124</v>
      </c>
      <c r="G97" s="2">
        <f t="shared" si="17"/>
        <v>-1.1400683174834114E-2</v>
      </c>
      <c r="H97">
        <v>1520.6290280000001</v>
      </c>
      <c r="I97" s="2">
        <f t="shared" si="18"/>
        <v>-1.1206073246498471E-2</v>
      </c>
      <c r="J97">
        <v>74.948074000000005</v>
      </c>
      <c r="K97" s="2">
        <f t="shared" si="19"/>
        <v>-2.398983933639498E-2</v>
      </c>
      <c r="L97">
        <v>381.49954200000002</v>
      </c>
      <c r="M97" s="2">
        <f t="shared" si="20"/>
        <v>4.1857618806795394E-3</v>
      </c>
      <c r="N97">
        <v>117.653862</v>
      </c>
      <c r="O97" s="2">
        <f t="shared" si="21"/>
        <v>9.4097320942918561E-3</v>
      </c>
      <c r="P97">
        <v>2170.2114259999998</v>
      </c>
      <c r="Q97" s="2">
        <f t="shared" si="22"/>
        <v>-1.5564367068435003E-2</v>
      </c>
      <c r="R97">
        <v>430.53476000000001</v>
      </c>
      <c r="S97" s="2">
        <f t="shared" si="23"/>
        <v>-4.5014106579074342E-3</v>
      </c>
      <c r="T97">
        <v>110.427544</v>
      </c>
      <c r="U97" s="2">
        <f t="shared" si="24"/>
        <v>-2.1724549901117385E-2</v>
      </c>
      <c r="V97">
        <v>107.64209700000001</v>
      </c>
      <c r="W97" s="2">
        <f t="shared" si="25"/>
        <v>-1.6673912967616888E-2</v>
      </c>
      <c r="X97">
        <v>115.550003</v>
      </c>
      <c r="Y97" s="2">
        <f t="shared" si="26"/>
        <v>-3.6681901709426423E-2</v>
      </c>
      <c r="Z97">
        <v>8.3000000000000007</v>
      </c>
      <c r="AA97" s="2">
        <f t="shared" si="27"/>
        <v>-1.1904761904761862E-2</v>
      </c>
      <c r="AB97">
        <v>200.433334</v>
      </c>
      <c r="AC97" s="2">
        <f t="shared" si="28"/>
        <v>-2.717001061645008E-2</v>
      </c>
      <c r="AD97">
        <v>1114.3000489999999</v>
      </c>
      <c r="AE97" s="2">
        <f t="shared" si="29"/>
        <v>-1.0214957807307745E-2</v>
      </c>
    </row>
    <row r="98" spans="1:31" x14ac:dyDescent="0.3">
      <c r="A98" s="8">
        <v>44980</v>
      </c>
      <c r="B98">
        <v>94.345389999999995</v>
      </c>
      <c r="C98" s="2">
        <f t="shared" si="15"/>
        <v>4.2105887903589601E-3</v>
      </c>
      <c r="D98">
        <v>211.1996</v>
      </c>
      <c r="E98" s="2">
        <f t="shared" si="16"/>
        <v>1.4396908219955762E-2</v>
      </c>
      <c r="F98">
        <v>1066.758057</v>
      </c>
      <c r="G98" s="2">
        <f t="shared" si="17"/>
        <v>1.6017366301219749E-3</v>
      </c>
      <c r="H98">
        <v>1509.821533</v>
      </c>
      <c r="I98" s="2">
        <f t="shared" si="18"/>
        <v>-7.1072528545732538E-3</v>
      </c>
      <c r="J98">
        <v>74.851112000000001</v>
      </c>
      <c r="K98" s="2">
        <f t="shared" si="19"/>
        <v>-1.2937223710378642E-3</v>
      </c>
      <c r="L98">
        <v>385.22659299999998</v>
      </c>
      <c r="M98" s="2">
        <f t="shared" si="20"/>
        <v>9.7694769971701234E-3</v>
      </c>
      <c r="N98">
        <v>117.95298</v>
      </c>
      <c r="O98" s="2">
        <f t="shared" si="21"/>
        <v>2.5423559831805331E-3</v>
      </c>
      <c r="P98">
        <v>2135.0092770000001</v>
      </c>
      <c r="Q98" s="2">
        <f t="shared" si="22"/>
        <v>-1.6220608083739596E-2</v>
      </c>
      <c r="R98">
        <v>427.53973400000001</v>
      </c>
      <c r="S98" s="2">
        <f t="shared" si="23"/>
        <v>-6.9565254150443234E-3</v>
      </c>
      <c r="T98">
        <v>111.332993</v>
      </c>
      <c r="U98" s="2">
        <f t="shared" si="24"/>
        <v>8.1994850849893552E-3</v>
      </c>
      <c r="V98">
        <v>108.362595</v>
      </c>
      <c r="W98" s="2">
        <f t="shared" si="25"/>
        <v>6.6934593442562473E-3</v>
      </c>
      <c r="X98">
        <v>115.900002</v>
      </c>
      <c r="Y98" s="2">
        <f t="shared" si="26"/>
        <v>3.0289830455478839E-3</v>
      </c>
      <c r="Z98">
        <v>8.15</v>
      </c>
      <c r="AA98" s="2">
        <f t="shared" si="27"/>
        <v>-1.8072289156626509E-2</v>
      </c>
      <c r="AB98">
        <v>199.442566</v>
      </c>
      <c r="AC98" s="2">
        <f t="shared" si="28"/>
        <v>-4.9431298688071834E-3</v>
      </c>
      <c r="AD98">
        <v>1117.3000489999999</v>
      </c>
      <c r="AE98" s="2">
        <f t="shared" si="29"/>
        <v>2.6922730575955622E-3</v>
      </c>
    </row>
    <row r="99" spans="1:31" x14ac:dyDescent="0.3">
      <c r="A99" s="8">
        <v>44981</v>
      </c>
      <c r="B99">
        <v>94.295944000000006</v>
      </c>
      <c r="C99" s="2">
        <f t="shared" si="15"/>
        <v>-5.2409555994192836E-4</v>
      </c>
      <c r="D99">
        <v>213.312592</v>
      </c>
      <c r="E99" s="2">
        <f t="shared" si="16"/>
        <v>1.0004715918022544E-2</v>
      </c>
      <c r="F99">
        <v>1067.2454829999999</v>
      </c>
      <c r="G99" s="2">
        <f t="shared" si="17"/>
        <v>4.5692272657471555E-4</v>
      </c>
      <c r="H99">
        <v>1509.7729489999999</v>
      </c>
      <c r="I99" s="2">
        <f t="shared" si="18"/>
        <v>-3.2178637632496176E-5</v>
      </c>
      <c r="J99">
        <v>74.996551999999994</v>
      </c>
      <c r="K99" s="2">
        <f t="shared" si="19"/>
        <v>1.9430573055481126E-3</v>
      </c>
      <c r="L99">
        <v>382.74191300000001</v>
      </c>
      <c r="M99" s="2">
        <f t="shared" si="20"/>
        <v>-6.4499181654366078E-3</v>
      </c>
      <c r="N99">
        <v>118.202248</v>
      </c>
      <c r="O99" s="2">
        <f t="shared" si="21"/>
        <v>2.1132827674212873E-3</v>
      </c>
      <c r="P99">
        <v>2110.1899410000001</v>
      </c>
      <c r="Q99" s="2">
        <f t="shared" si="22"/>
        <v>-1.1624931220380885E-2</v>
      </c>
      <c r="R99">
        <v>430.884186</v>
      </c>
      <c r="S99" s="2">
        <f t="shared" si="23"/>
        <v>7.8225524647961286E-3</v>
      </c>
      <c r="T99">
        <v>112.518837</v>
      </c>
      <c r="U99" s="2">
        <f t="shared" si="24"/>
        <v>1.0651325973065395E-2</v>
      </c>
      <c r="V99">
        <v>108.55471799999999</v>
      </c>
      <c r="W99" s="2">
        <f t="shared" si="25"/>
        <v>1.77296418565831E-3</v>
      </c>
      <c r="X99">
        <v>118.25</v>
      </c>
      <c r="Y99" s="2">
        <f t="shared" si="26"/>
        <v>2.0276082480136681E-2</v>
      </c>
      <c r="Z99">
        <v>8.4</v>
      </c>
      <c r="AA99" s="2">
        <f t="shared" si="27"/>
        <v>3.0674846625766916E-2</v>
      </c>
      <c r="AB99">
        <v>200.433334</v>
      </c>
      <c r="AC99" s="2">
        <f t="shared" si="28"/>
        <v>4.9676857847889E-3</v>
      </c>
      <c r="AD99">
        <v>1105.3000489999999</v>
      </c>
      <c r="AE99" s="2">
        <f t="shared" si="29"/>
        <v>-1.0740176741905749E-2</v>
      </c>
    </row>
    <row r="100" spans="1:31" x14ac:dyDescent="0.3">
      <c r="A100" s="8">
        <v>44984</v>
      </c>
      <c r="B100">
        <v>94.345389999999995</v>
      </c>
      <c r="C100" s="2">
        <f t="shared" si="15"/>
        <v>5.2437038012986825E-4</v>
      </c>
      <c r="D100">
        <v>213.21431000000001</v>
      </c>
      <c r="E100" s="2">
        <f t="shared" si="16"/>
        <v>-4.6074167060883298E-4</v>
      </c>
      <c r="F100">
        <v>1056.6202390000001</v>
      </c>
      <c r="G100" s="2">
        <f t="shared" si="17"/>
        <v>-9.9557638511924562E-3</v>
      </c>
      <c r="H100">
        <v>1469.512939</v>
      </c>
      <c r="I100" s="2">
        <f t="shared" si="18"/>
        <v>-2.6666267948876832E-2</v>
      </c>
      <c r="J100">
        <v>74.511764999999997</v>
      </c>
      <c r="K100" s="2">
        <f t="shared" si="19"/>
        <v>-6.4641238439868687E-3</v>
      </c>
      <c r="L100">
        <v>379.85964999999999</v>
      </c>
      <c r="M100" s="2">
        <f t="shared" si="20"/>
        <v>-7.5305653812730577E-3</v>
      </c>
      <c r="N100">
        <v>115.011635</v>
      </c>
      <c r="O100" s="2">
        <f t="shared" si="21"/>
        <v>-2.6992828427425453E-2</v>
      </c>
      <c r="P100">
        <v>2090.0673830000001</v>
      </c>
      <c r="Q100" s="2">
        <f t="shared" si="22"/>
        <v>-9.5358989297731345E-3</v>
      </c>
      <c r="R100">
        <v>428.937408</v>
      </c>
      <c r="S100" s="2">
        <f t="shared" si="23"/>
        <v>-4.5181003695503597E-3</v>
      </c>
      <c r="T100">
        <v>111.507957</v>
      </c>
      <c r="U100" s="2">
        <f t="shared" si="24"/>
        <v>-8.9840957030155044E-3</v>
      </c>
      <c r="V100">
        <v>107.49799299999999</v>
      </c>
      <c r="W100" s="2">
        <f t="shared" si="25"/>
        <v>-9.7344916874086973E-3</v>
      </c>
      <c r="X100">
        <v>114.099998</v>
      </c>
      <c r="Y100" s="2">
        <f t="shared" si="26"/>
        <v>-3.5095154334038092E-2</v>
      </c>
      <c r="Z100">
        <v>8.1</v>
      </c>
      <c r="AA100" s="2">
        <f t="shared" si="27"/>
        <v>-3.5714285714285809E-2</v>
      </c>
      <c r="AB100">
        <v>197.90685999999999</v>
      </c>
      <c r="AC100" s="2">
        <f t="shared" si="28"/>
        <v>-1.2605058996823404E-2</v>
      </c>
      <c r="AD100">
        <v>1085.1999510000001</v>
      </c>
      <c r="AE100" s="2">
        <f t="shared" si="29"/>
        <v>-1.8185195972971413E-2</v>
      </c>
    </row>
    <row r="101" spans="1:31" x14ac:dyDescent="0.3">
      <c r="A101" s="8">
        <v>44985</v>
      </c>
      <c r="B101">
        <v>93.554230000000004</v>
      </c>
      <c r="C101" s="2">
        <f t="shared" si="15"/>
        <v>-8.3857833435210249E-3</v>
      </c>
      <c r="D101">
        <v>211.69099399999999</v>
      </c>
      <c r="E101" s="2">
        <f t="shared" si="16"/>
        <v>-7.1445298394841039E-3</v>
      </c>
      <c r="F101">
        <v>1050.4304199999999</v>
      </c>
      <c r="G101" s="2">
        <f t="shared" si="17"/>
        <v>-5.8581302643401223E-3</v>
      </c>
      <c r="H101">
        <v>1448.3363039999999</v>
      </c>
      <c r="I101" s="2">
        <f t="shared" si="18"/>
        <v>-1.441064888779453E-2</v>
      </c>
      <c r="J101">
        <v>73.736107000000004</v>
      </c>
      <c r="K101" s="2">
        <f t="shared" si="19"/>
        <v>-1.040987285699102E-2</v>
      </c>
      <c r="L101">
        <v>374.39334100000002</v>
      </c>
      <c r="M101" s="2">
        <f t="shared" si="20"/>
        <v>-1.4390338642179978E-2</v>
      </c>
      <c r="N101">
        <v>113.31662</v>
      </c>
      <c r="O101" s="2">
        <f t="shared" si="21"/>
        <v>-1.4737769791725808E-2</v>
      </c>
      <c r="P101">
        <v>2085.5683589999999</v>
      </c>
      <c r="Q101" s="2">
        <f t="shared" si="22"/>
        <v>-2.1525736617842295E-3</v>
      </c>
      <c r="R101">
        <v>425.39331099999998</v>
      </c>
      <c r="S101" s="2">
        <f t="shared" si="23"/>
        <v>-8.2625038849492016E-3</v>
      </c>
      <c r="T101">
        <v>113.06315600000001</v>
      </c>
      <c r="U101" s="2">
        <f t="shared" si="24"/>
        <v>1.3946977792804516E-2</v>
      </c>
      <c r="V101">
        <v>109.80358099999999</v>
      </c>
      <c r="W101" s="2">
        <f t="shared" si="25"/>
        <v>2.144773065670158E-2</v>
      </c>
      <c r="X101">
        <v>114.599998</v>
      </c>
      <c r="Y101" s="2">
        <f t="shared" si="26"/>
        <v>4.3821210233501162E-3</v>
      </c>
      <c r="Z101">
        <v>8.1999999999999993</v>
      </c>
      <c r="AA101" s="2">
        <f t="shared" si="27"/>
        <v>1.2345679012345734E-2</v>
      </c>
      <c r="AB101">
        <v>200.68102999999999</v>
      </c>
      <c r="AC101" s="2">
        <f t="shared" si="28"/>
        <v>1.4017553509767078E-2</v>
      </c>
      <c r="AD101">
        <v>1080.3000489999999</v>
      </c>
      <c r="AE101" s="2">
        <f t="shared" si="29"/>
        <v>-4.5152066174394268E-3</v>
      </c>
    </row>
    <row r="102" spans="1:31" x14ac:dyDescent="0.3">
      <c r="A102" s="8">
        <v>44986</v>
      </c>
      <c r="B102">
        <v>95.977158000000003</v>
      </c>
      <c r="C102" s="2">
        <f t="shared" si="15"/>
        <v>2.5898647233802308E-2</v>
      </c>
      <c r="D102">
        <v>214.98332199999999</v>
      </c>
      <c r="E102" s="2">
        <f t="shared" si="16"/>
        <v>1.5552518025400808E-2</v>
      </c>
      <c r="F102">
        <v>1073.3378909999999</v>
      </c>
      <c r="G102" s="2">
        <f t="shared" si="17"/>
        <v>2.180769955234152E-2</v>
      </c>
      <c r="H102">
        <v>1456.6123050000001</v>
      </c>
      <c r="I102" s="2">
        <f t="shared" si="18"/>
        <v>5.7141431704388346E-3</v>
      </c>
      <c r="J102">
        <v>74.608718999999994</v>
      </c>
      <c r="K102" s="2">
        <f t="shared" si="19"/>
        <v>1.1834256451862757E-2</v>
      </c>
      <c r="L102">
        <v>376.38110399999999</v>
      </c>
      <c r="M102" s="2">
        <f t="shared" si="20"/>
        <v>5.3092904769371785E-3</v>
      </c>
      <c r="N102">
        <v>115.061493</v>
      </c>
      <c r="O102" s="2">
        <f t="shared" si="21"/>
        <v>1.5398209018235853E-2</v>
      </c>
      <c r="P102">
        <v>2091.6499020000001</v>
      </c>
      <c r="Q102" s="2">
        <f t="shared" si="22"/>
        <v>2.9160123060729681E-3</v>
      </c>
      <c r="R102">
        <v>432.83093300000002</v>
      </c>
      <c r="S102" s="2">
        <f t="shared" si="23"/>
        <v>1.7484106608343097E-2</v>
      </c>
      <c r="T102">
        <v>116.21244</v>
      </c>
      <c r="U102" s="2">
        <f t="shared" si="24"/>
        <v>2.7854202123988037E-2</v>
      </c>
      <c r="V102">
        <v>110.524078</v>
      </c>
      <c r="W102" s="2">
        <f t="shared" si="25"/>
        <v>6.5616894589257679E-3</v>
      </c>
      <c r="X102">
        <v>118.050003</v>
      </c>
      <c r="Y102" s="2">
        <f t="shared" si="26"/>
        <v>3.0104756197290694E-2</v>
      </c>
      <c r="Z102">
        <v>8.4</v>
      </c>
      <c r="AA102" s="2">
        <f t="shared" si="27"/>
        <v>2.4390243902439046E-2</v>
      </c>
      <c r="AB102">
        <v>202.66258199999999</v>
      </c>
      <c r="AC102" s="2">
        <f t="shared" si="28"/>
        <v>9.874137082114709E-3</v>
      </c>
      <c r="AD102">
        <v>1062.9499510000001</v>
      </c>
      <c r="AE102" s="2">
        <f t="shared" si="29"/>
        <v>-1.6060443592555873E-2</v>
      </c>
    </row>
    <row r="103" spans="1:31" x14ac:dyDescent="0.3">
      <c r="A103" s="8">
        <v>44987</v>
      </c>
      <c r="B103">
        <v>95.631020000000007</v>
      </c>
      <c r="C103" s="2">
        <f t="shared" si="15"/>
        <v>-3.606462279285183E-3</v>
      </c>
      <c r="D103">
        <v>219.01272599999999</v>
      </c>
      <c r="E103" s="2">
        <f t="shared" si="16"/>
        <v>1.8742867876978764E-2</v>
      </c>
      <c r="F103">
        <v>1078.0656739999999</v>
      </c>
      <c r="G103" s="2">
        <f t="shared" si="17"/>
        <v>4.4047480664222149E-3</v>
      </c>
      <c r="H103">
        <v>1433.3424070000001</v>
      </c>
      <c r="I103" s="2">
        <f t="shared" si="18"/>
        <v>-1.5975354540204822E-2</v>
      </c>
      <c r="J103">
        <v>75.529815999999997</v>
      </c>
      <c r="K103" s="2">
        <f t="shared" si="19"/>
        <v>1.2345701847528145E-2</v>
      </c>
      <c r="L103">
        <v>373.25036599999999</v>
      </c>
      <c r="M103" s="2">
        <f t="shared" si="20"/>
        <v>-8.3179999387004155E-3</v>
      </c>
      <c r="N103">
        <v>116.257965</v>
      </c>
      <c r="O103" s="2">
        <f t="shared" si="21"/>
        <v>1.0398544020283174E-2</v>
      </c>
      <c r="P103">
        <v>2097.8793949999999</v>
      </c>
      <c r="Q103" s="2">
        <f t="shared" si="22"/>
        <v>2.9782675360934263E-3</v>
      </c>
      <c r="R103">
        <v>428.687836</v>
      </c>
      <c r="S103" s="2">
        <f t="shared" si="23"/>
        <v>-9.5720908191190279E-3</v>
      </c>
      <c r="T103">
        <v>116.912277</v>
      </c>
      <c r="U103" s="2">
        <f t="shared" si="24"/>
        <v>6.0220489303899338E-3</v>
      </c>
      <c r="V103">
        <v>111.196541</v>
      </c>
      <c r="W103" s="2">
        <f t="shared" si="25"/>
        <v>6.0843122346607714E-3</v>
      </c>
      <c r="X103">
        <v>117.349998</v>
      </c>
      <c r="Y103" s="2">
        <f t="shared" si="26"/>
        <v>-5.9297330132215276E-3</v>
      </c>
      <c r="Z103">
        <v>8.25</v>
      </c>
      <c r="AA103" s="2">
        <f t="shared" si="27"/>
        <v>-1.7857142857142905E-2</v>
      </c>
      <c r="AB103">
        <v>203.70289600000001</v>
      </c>
      <c r="AC103" s="2">
        <f t="shared" si="28"/>
        <v>5.1332317477335021E-3</v>
      </c>
      <c r="AD103">
        <v>1066.849976</v>
      </c>
      <c r="AE103" s="2">
        <f t="shared" si="29"/>
        <v>3.6690579799460998E-3</v>
      </c>
    </row>
    <row r="104" spans="1:31" x14ac:dyDescent="0.3">
      <c r="A104" s="8">
        <v>44988</v>
      </c>
      <c r="B104">
        <v>94.790420999999995</v>
      </c>
      <c r="C104" s="2">
        <f t="shared" si="15"/>
        <v>-8.790024408398156E-3</v>
      </c>
      <c r="D104">
        <v>219.11099200000001</v>
      </c>
      <c r="E104" s="2">
        <f t="shared" si="16"/>
        <v>4.4867712390384007E-4</v>
      </c>
      <c r="F104">
        <v>1090.786621</v>
      </c>
      <c r="G104" s="2">
        <f t="shared" si="17"/>
        <v>1.1799788553512602E-2</v>
      </c>
      <c r="H104">
        <v>1440.3038329999999</v>
      </c>
      <c r="I104" s="2">
        <f t="shared" si="18"/>
        <v>4.8567780915449443E-3</v>
      </c>
      <c r="J104">
        <v>75.820685999999995</v>
      </c>
      <c r="K104" s="2">
        <f t="shared" si="19"/>
        <v>3.8510619435376814E-3</v>
      </c>
      <c r="L104">
        <v>382.59283399999998</v>
      </c>
      <c r="M104" s="2">
        <f t="shared" si="20"/>
        <v>2.5030030379126211E-2</v>
      </c>
      <c r="N104">
        <v>116.70665</v>
      </c>
      <c r="O104" s="2">
        <f t="shared" si="21"/>
        <v>3.8593914834135212E-3</v>
      </c>
      <c r="P104">
        <v>2127.9887699999999</v>
      </c>
      <c r="Q104" s="2">
        <f t="shared" si="22"/>
        <v>1.4352290733090411E-2</v>
      </c>
      <c r="R104">
        <v>424.744415</v>
      </c>
      <c r="S104" s="2">
        <f t="shared" si="23"/>
        <v>-9.1988171084937953E-3</v>
      </c>
      <c r="T104">
        <v>120.644768</v>
      </c>
      <c r="U104" s="2">
        <f t="shared" si="24"/>
        <v>3.1925569288159483E-2</v>
      </c>
      <c r="V104">
        <v>113.502129</v>
      </c>
      <c r="W104" s="2">
        <f t="shared" si="25"/>
        <v>2.0734350001049062E-2</v>
      </c>
      <c r="X104">
        <v>119.400002</v>
      </c>
      <c r="Y104" s="2">
        <f t="shared" si="26"/>
        <v>1.7469143885285865E-2</v>
      </c>
      <c r="Z104">
        <v>8.5</v>
      </c>
      <c r="AA104" s="2">
        <f t="shared" si="27"/>
        <v>3.0303030303030276E-2</v>
      </c>
      <c r="AB104">
        <v>205.83303799999999</v>
      </c>
      <c r="AC104" s="2">
        <f t="shared" si="28"/>
        <v>1.0457102190633449E-2</v>
      </c>
      <c r="AD104">
        <v>1070.349976</v>
      </c>
      <c r="AE104" s="2">
        <f t="shared" si="29"/>
        <v>3.2806862058738506E-3</v>
      </c>
    </row>
    <row r="105" spans="1:31" x14ac:dyDescent="0.3">
      <c r="A105" s="8">
        <v>44991</v>
      </c>
      <c r="B105">
        <v>95.383780999999999</v>
      </c>
      <c r="C105" s="2">
        <f t="shared" si="15"/>
        <v>6.2597042374143985E-3</v>
      </c>
      <c r="D105">
        <v>221.02742000000001</v>
      </c>
      <c r="E105" s="2">
        <f t="shared" si="16"/>
        <v>8.7463800081741816E-3</v>
      </c>
      <c r="F105">
        <v>1098.2924800000001</v>
      </c>
      <c r="G105" s="2">
        <f t="shared" si="17"/>
        <v>6.8811432552400298E-3</v>
      </c>
      <c r="H105">
        <v>1467.7116699999999</v>
      </c>
      <c r="I105" s="2">
        <f t="shared" si="18"/>
        <v>1.9029205069122312E-2</v>
      </c>
      <c r="J105">
        <v>76.838745000000003</v>
      </c>
      <c r="K105" s="2">
        <f t="shared" si="19"/>
        <v>1.3427193206877686E-2</v>
      </c>
      <c r="L105">
        <v>385.77322400000003</v>
      </c>
      <c r="M105" s="2">
        <f t="shared" si="20"/>
        <v>8.3127275718919424E-3</v>
      </c>
      <c r="N105">
        <v>117.005768</v>
      </c>
      <c r="O105" s="2">
        <f t="shared" si="21"/>
        <v>2.5629901980737113E-3</v>
      </c>
      <c r="P105">
        <v>2117.210693</v>
      </c>
      <c r="Q105" s="2">
        <f t="shared" si="22"/>
        <v>-5.0649125371089454E-3</v>
      </c>
      <c r="R105">
        <v>430.08551</v>
      </c>
      <c r="S105" s="2">
        <f t="shared" si="23"/>
        <v>1.2574844568586041E-2</v>
      </c>
      <c r="T105">
        <v>125.77692399999999</v>
      </c>
      <c r="U105" s="2">
        <f t="shared" si="24"/>
        <v>4.2539399636460029E-2</v>
      </c>
      <c r="V105">
        <v>116.67231</v>
      </c>
      <c r="W105" s="2">
        <f t="shared" si="25"/>
        <v>2.793058621834299E-2</v>
      </c>
      <c r="X105">
        <v>122.849998</v>
      </c>
      <c r="Y105" s="2">
        <f t="shared" si="26"/>
        <v>2.8894438376977583E-2</v>
      </c>
      <c r="Z105">
        <v>8.6</v>
      </c>
      <c r="AA105" s="2">
        <f t="shared" si="27"/>
        <v>1.1764705882352899E-2</v>
      </c>
      <c r="AB105">
        <v>208.359512</v>
      </c>
      <c r="AC105" s="2">
        <f t="shared" si="28"/>
        <v>1.2274385222842632E-2</v>
      </c>
      <c r="AD105">
        <v>1098.5</v>
      </c>
      <c r="AE105" s="2">
        <f t="shared" si="29"/>
        <v>2.6299831486145564E-2</v>
      </c>
    </row>
    <row r="106" spans="1:31" x14ac:dyDescent="0.3">
      <c r="A106" s="8">
        <v>44993</v>
      </c>
      <c r="B106">
        <v>95.037650999999997</v>
      </c>
      <c r="C106" s="2">
        <f t="shared" si="15"/>
        <v>-3.6288140014076875E-3</v>
      </c>
      <c r="D106">
        <v>220.97828699999999</v>
      </c>
      <c r="E106" s="2">
        <f t="shared" si="16"/>
        <v>-2.2229368645765302E-4</v>
      </c>
      <c r="F106">
        <v>1092.3950199999999</v>
      </c>
      <c r="G106" s="2">
        <f t="shared" si="17"/>
        <v>-5.3696625510903928E-3</v>
      </c>
      <c r="H106">
        <v>1453.350586</v>
      </c>
      <c r="I106" s="2">
        <f t="shared" si="18"/>
        <v>-9.7846765775186917E-3</v>
      </c>
      <c r="J106">
        <v>76.790260000000004</v>
      </c>
      <c r="K106" s="2">
        <f t="shared" si="19"/>
        <v>-6.3099677122524511E-4</v>
      </c>
      <c r="L106">
        <v>389.99719199999998</v>
      </c>
      <c r="M106" s="2">
        <f t="shared" si="20"/>
        <v>1.0949355054253207E-2</v>
      </c>
      <c r="N106">
        <v>116.806358</v>
      </c>
      <c r="O106" s="2">
        <f t="shared" si="21"/>
        <v>-1.7042749550603142E-3</v>
      </c>
      <c r="P106">
        <v>2146.529297</v>
      </c>
      <c r="Q106" s="2">
        <f t="shared" si="22"/>
        <v>1.3847749823356903E-2</v>
      </c>
      <c r="R106">
        <v>437.22366299999999</v>
      </c>
      <c r="S106" s="2">
        <f t="shared" si="23"/>
        <v>1.6597055315813902E-2</v>
      </c>
      <c r="T106">
        <v>130.94798299999999</v>
      </c>
      <c r="U106" s="2">
        <f t="shared" si="24"/>
        <v>4.1112938968041579E-2</v>
      </c>
      <c r="V106">
        <v>119.746422</v>
      </c>
      <c r="W106" s="2">
        <f t="shared" si="25"/>
        <v>2.6348256925743607E-2</v>
      </c>
      <c r="X106">
        <v>135.14999399999999</v>
      </c>
      <c r="Y106" s="2">
        <f t="shared" si="26"/>
        <v>0.10012206919205635</v>
      </c>
      <c r="Z106">
        <v>8.6</v>
      </c>
      <c r="AA106" s="2">
        <f t="shared" si="27"/>
        <v>0</v>
      </c>
      <c r="AB106">
        <v>209.30075099999999</v>
      </c>
      <c r="AC106" s="2">
        <f t="shared" si="28"/>
        <v>4.5173795569266595E-3</v>
      </c>
      <c r="AD106">
        <v>1109.8000489999999</v>
      </c>
      <c r="AE106" s="2">
        <f t="shared" si="29"/>
        <v>1.0286799271734148E-2</v>
      </c>
    </row>
    <row r="107" spans="1:31" x14ac:dyDescent="0.3">
      <c r="A107" s="8">
        <v>44994</v>
      </c>
      <c r="B107">
        <v>94.394835999999998</v>
      </c>
      <c r="C107" s="2">
        <f t="shared" si="15"/>
        <v>-6.7637930150441505E-3</v>
      </c>
      <c r="D107">
        <v>220.92913799999999</v>
      </c>
      <c r="E107" s="2">
        <f t="shared" si="16"/>
        <v>-2.2241551723134467E-4</v>
      </c>
      <c r="F107">
        <v>1088.49585</v>
      </c>
      <c r="G107" s="2">
        <f t="shared" si="17"/>
        <v>-3.5693773118811167E-3</v>
      </c>
      <c r="H107">
        <v>1441.3747559999999</v>
      </c>
      <c r="I107" s="2">
        <f t="shared" si="18"/>
        <v>-8.2401521803219246E-3</v>
      </c>
      <c r="J107">
        <v>76.305473000000006</v>
      </c>
      <c r="K107" s="2">
        <f t="shared" si="19"/>
        <v>-6.3131313789014376E-3</v>
      </c>
      <c r="L107">
        <v>385.12719700000002</v>
      </c>
      <c r="M107" s="2">
        <f t="shared" si="20"/>
        <v>-1.2487256574913896E-2</v>
      </c>
      <c r="N107">
        <v>118.551224</v>
      </c>
      <c r="O107" s="2">
        <f t="shared" si="21"/>
        <v>1.4938108077986678E-2</v>
      </c>
      <c r="P107">
        <v>2168.678711</v>
      </c>
      <c r="Q107" s="2">
        <f t="shared" si="22"/>
        <v>1.0318710315743607E-2</v>
      </c>
      <c r="R107">
        <v>452.448395</v>
      </c>
      <c r="S107" s="2">
        <f t="shared" si="23"/>
        <v>3.4821381568270748E-2</v>
      </c>
      <c r="T107">
        <v>130.75358600000001</v>
      </c>
      <c r="U107" s="2">
        <f t="shared" si="24"/>
        <v>-1.4845360390162154E-3</v>
      </c>
      <c r="V107">
        <v>121.091354</v>
      </c>
      <c r="W107" s="2">
        <f t="shared" si="25"/>
        <v>1.1231500511973636E-2</v>
      </c>
      <c r="X107">
        <v>140.64999399999999</v>
      </c>
      <c r="Y107" s="2">
        <f t="shared" si="26"/>
        <v>4.0695525299098367E-2</v>
      </c>
      <c r="Z107">
        <v>8.6999999999999993</v>
      </c>
      <c r="AA107" s="2">
        <f t="shared" si="27"/>
        <v>1.1627906976744207E-2</v>
      </c>
      <c r="AB107">
        <v>207.81459000000001</v>
      </c>
      <c r="AC107" s="2">
        <f t="shared" si="28"/>
        <v>-7.1006004178169047E-3</v>
      </c>
      <c r="AD107">
        <v>1086.5500489999999</v>
      </c>
      <c r="AE107" s="2">
        <f t="shared" si="29"/>
        <v>-2.0949719745416928E-2</v>
      </c>
    </row>
    <row r="108" spans="1:31" x14ac:dyDescent="0.3">
      <c r="A108" s="8">
        <v>44995</v>
      </c>
      <c r="B108">
        <v>93.850921999999997</v>
      </c>
      <c r="C108" s="2">
        <f t="shared" si="15"/>
        <v>-5.7621160547384198E-3</v>
      </c>
      <c r="D108">
        <v>220.48689300000001</v>
      </c>
      <c r="E108" s="2">
        <f t="shared" si="16"/>
        <v>-2.0017504436194988E-3</v>
      </c>
      <c r="F108">
        <v>1088.1547849999999</v>
      </c>
      <c r="G108" s="2">
        <f t="shared" si="17"/>
        <v>-3.1333605911321172E-4</v>
      </c>
      <c r="H108">
        <v>1432.7581789999999</v>
      </c>
      <c r="I108" s="2">
        <f t="shared" si="18"/>
        <v>-5.9780268553558669E-3</v>
      </c>
      <c r="J108">
        <v>76.499390000000005</v>
      </c>
      <c r="K108" s="2">
        <f t="shared" si="19"/>
        <v>2.5413249191181819E-3</v>
      </c>
      <c r="L108">
        <v>385.624146</v>
      </c>
      <c r="M108" s="2">
        <f t="shared" si="20"/>
        <v>1.2903503150933915E-3</v>
      </c>
      <c r="N108">
        <v>116.058556</v>
      </c>
      <c r="O108" s="2">
        <f t="shared" si="21"/>
        <v>-2.1026084049541427E-2</v>
      </c>
      <c r="P108">
        <v>2133.7241210000002</v>
      </c>
      <c r="Q108" s="2">
        <f t="shared" si="22"/>
        <v>-1.6117920014017129E-2</v>
      </c>
      <c r="R108">
        <v>456.990814</v>
      </c>
      <c r="S108" s="2">
        <f t="shared" si="23"/>
        <v>1.0039639990324201E-2</v>
      </c>
      <c r="T108">
        <v>129.89820900000001</v>
      </c>
      <c r="U108" s="2">
        <f t="shared" si="24"/>
        <v>-6.5419008852269922E-3</v>
      </c>
      <c r="V108">
        <v>117.58493799999999</v>
      </c>
      <c r="W108" s="2">
        <f t="shared" si="25"/>
        <v>-2.8956782496626476E-2</v>
      </c>
      <c r="X108">
        <v>138</v>
      </c>
      <c r="Y108" s="2">
        <f t="shared" si="26"/>
        <v>-1.8841053061118496E-2</v>
      </c>
      <c r="Z108">
        <v>8.4</v>
      </c>
      <c r="AA108" s="2">
        <f t="shared" si="27"/>
        <v>-3.4482758620689502E-2</v>
      </c>
      <c r="AB108">
        <v>206.82382200000001</v>
      </c>
      <c r="AC108" s="2">
        <f t="shared" si="28"/>
        <v>-4.7675574655273723E-3</v>
      </c>
      <c r="AD108">
        <v>1072.1999510000001</v>
      </c>
      <c r="AE108" s="2">
        <f t="shared" si="29"/>
        <v>-1.3207028993470593E-2</v>
      </c>
    </row>
    <row r="109" spans="1:31" x14ac:dyDescent="0.3">
      <c r="A109" s="8">
        <v>44998</v>
      </c>
      <c r="B109">
        <v>91.329102000000006</v>
      </c>
      <c r="C109" s="2">
        <f t="shared" si="15"/>
        <v>-2.6870487218015771E-2</v>
      </c>
      <c r="D109">
        <v>216.99801600000001</v>
      </c>
      <c r="E109" s="2">
        <f t="shared" si="16"/>
        <v>-1.582351201257115E-2</v>
      </c>
      <c r="F109">
        <v>1070.900879</v>
      </c>
      <c r="G109" s="2">
        <f t="shared" si="17"/>
        <v>-1.5856113705367658E-2</v>
      </c>
      <c r="H109">
        <v>1397.2689210000001</v>
      </c>
      <c r="I109" s="2">
        <f t="shared" si="18"/>
        <v>-2.4769886865883883E-2</v>
      </c>
      <c r="J109">
        <v>75.432861000000003</v>
      </c>
      <c r="K109" s="2">
        <f t="shared" si="19"/>
        <v>-1.3941666724401336E-2</v>
      </c>
      <c r="L109">
        <v>381.30075099999999</v>
      </c>
      <c r="M109" s="2">
        <f t="shared" si="20"/>
        <v>-1.121142191132396E-2</v>
      </c>
      <c r="N109">
        <v>107.38407100000001</v>
      </c>
      <c r="O109" s="2">
        <f t="shared" si="21"/>
        <v>-7.474231369895723E-2</v>
      </c>
      <c r="P109">
        <v>2109.992432</v>
      </c>
      <c r="Q109" s="2">
        <f t="shared" si="22"/>
        <v>-1.112219183653318E-2</v>
      </c>
      <c r="R109">
        <v>461.93261699999999</v>
      </c>
      <c r="S109" s="2">
        <f t="shared" si="23"/>
        <v>1.0813790668448675E-2</v>
      </c>
      <c r="T109">
        <v>127.09884599999999</v>
      </c>
      <c r="U109" s="2">
        <f t="shared" si="24"/>
        <v>-2.1550435695383729E-2</v>
      </c>
      <c r="V109">
        <v>114.94311500000001</v>
      </c>
      <c r="W109" s="2">
        <f t="shared" si="25"/>
        <v>-2.2467358872103049E-2</v>
      </c>
      <c r="X109">
        <v>138</v>
      </c>
      <c r="Y109" s="2">
        <f t="shared" si="26"/>
        <v>0</v>
      </c>
      <c r="Z109">
        <v>8.1</v>
      </c>
      <c r="AA109" s="2">
        <f t="shared" si="27"/>
        <v>-3.5714285714285809E-2</v>
      </c>
      <c r="AB109">
        <v>200.97827100000001</v>
      </c>
      <c r="AC109" s="2">
        <f t="shared" si="28"/>
        <v>-2.826343185941127E-2</v>
      </c>
      <c r="AD109">
        <v>1048.6999510000001</v>
      </c>
      <c r="AE109" s="2">
        <f t="shared" si="29"/>
        <v>-2.1917553697034298E-2</v>
      </c>
    </row>
    <row r="110" spans="1:31" x14ac:dyDescent="0.3">
      <c r="A110" s="8">
        <v>44999</v>
      </c>
      <c r="B110">
        <v>91.724686000000005</v>
      </c>
      <c r="C110" s="2">
        <f t="shared" si="15"/>
        <v>4.3314123465267862E-3</v>
      </c>
      <c r="D110">
        <v>217.24371300000001</v>
      </c>
      <c r="E110" s="2">
        <f t="shared" si="16"/>
        <v>1.1322545916734317E-3</v>
      </c>
      <c r="F110">
        <v>1056.7177730000001</v>
      </c>
      <c r="G110" s="2">
        <f t="shared" si="17"/>
        <v>-1.324408848486891E-2</v>
      </c>
      <c r="H110">
        <v>1382.567139</v>
      </c>
      <c r="I110" s="2">
        <f t="shared" si="18"/>
        <v>-1.052179847346657E-2</v>
      </c>
      <c r="J110">
        <v>75.335898999999998</v>
      </c>
      <c r="K110" s="2">
        <f t="shared" si="19"/>
        <v>-1.2854079603318302E-3</v>
      </c>
      <c r="L110">
        <v>377.37496900000002</v>
      </c>
      <c r="M110" s="2">
        <f t="shared" si="20"/>
        <v>-1.029576256984599E-2</v>
      </c>
      <c r="N110">
        <v>107.583488</v>
      </c>
      <c r="O110" s="2">
        <f t="shared" si="21"/>
        <v>1.8570445145444925E-3</v>
      </c>
      <c r="P110">
        <v>2120.2265630000002</v>
      </c>
      <c r="Q110" s="2">
        <f t="shared" si="22"/>
        <v>4.8503164489075434E-3</v>
      </c>
      <c r="R110">
        <v>467.87274200000002</v>
      </c>
      <c r="S110" s="2">
        <f t="shared" si="23"/>
        <v>1.2859288955557879E-2</v>
      </c>
      <c r="T110">
        <v>125.23260500000001</v>
      </c>
      <c r="U110" s="2">
        <f t="shared" si="24"/>
        <v>-1.4683382727172734E-2</v>
      </c>
      <c r="V110">
        <v>112.445396</v>
      </c>
      <c r="W110" s="2">
        <f t="shared" si="25"/>
        <v>-2.1730044465908205E-2</v>
      </c>
      <c r="X110">
        <v>138.89999399999999</v>
      </c>
      <c r="Y110" s="2">
        <f t="shared" si="26"/>
        <v>6.5216956521738645E-3</v>
      </c>
      <c r="Z110">
        <v>7.95</v>
      </c>
      <c r="AA110" s="2">
        <f t="shared" si="27"/>
        <v>-1.851851851851849E-2</v>
      </c>
      <c r="AB110">
        <v>201.523178</v>
      </c>
      <c r="AC110" s="2">
        <f t="shared" si="28"/>
        <v>2.7112732002754214E-3</v>
      </c>
      <c r="AD110">
        <v>1046</v>
      </c>
      <c r="AE110" s="2">
        <f t="shared" si="29"/>
        <v>-2.5745695872546603E-3</v>
      </c>
    </row>
    <row r="111" spans="1:31" x14ac:dyDescent="0.3">
      <c r="A111" s="8">
        <v>45000</v>
      </c>
      <c r="B111">
        <v>91.576346999999998</v>
      </c>
      <c r="C111" s="2">
        <f t="shared" si="15"/>
        <v>-1.6172200360544675E-3</v>
      </c>
      <c r="D111">
        <v>216.11350999999999</v>
      </c>
      <c r="E111" s="2">
        <f t="shared" si="16"/>
        <v>-5.2024658591617312E-3</v>
      </c>
      <c r="F111">
        <v>1052.4288329999999</v>
      </c>
      <c r="G111" s="2">
        <f t="shared" si="17"/>
        <v>-4.0587374506098062E-3</v>
      </c>
      <c r="H111">
        <v>1382.226318</v>
      </c>
      <c r="I111" s="2">
        <f t="shared" si="18"/>
        <v>-2.4651316408874635E-4</v>
      </c>
      <c r="J111">
        <v>76.208518999999995</v>
      </c>
      <c r="K111" s="2">
        <f t="shared" si="19"/>
        <v>1.1583056837219052E-2</v>
      </c>
      <c r="L111">
        <v>377.07678199999998</v>
      </c>
      <c r="M111" s="2">
        <f t="shared" si="20"/>
        <v>-7.901610453661112E-4</v>
      </c>
      <c r="N111">
        <v>110.375275</v>
      </c>
      <c r="O111" s="2">
        <f t="shared" si="21"/>
        <v>2.5949958045606403E-2</v>
      </c>
      <c r="P111">
        <v>2152.3134770000001</v>
      </c>
      <c r="Q111" s="2">
        <f t="shared" si="22"/>
        <v>1.5133719461847939E-2</v>
      </c>
      <c r="R111">
        <v>467.92266799999999</v>
      </c>
      <c r="S111" s="2">
        <f t="shared" si="23"/>
        <v>1.0670850322802572E-4</v>
      </c>
      <c r="T111">
        <v>125.07708700000001</v>
      </c>
      <c r="U111" s="2">
        <f t="shared" si="24"/>
        <v>-1.2418331472063837E-3</v>
      </c>
      <c r="V111">
        <v>112.157196</v>
      </c>
      <c r="W111" s="2">
        <f t="shared" si="25"/>
        <v>-2.5630217888156226E-3</v>
      </c>
      <c r="X111">
        <v>138.300003</v>
      </c>
      <c r="Y111" s="2">
        <f t="shared" si="26"/>
        <v>-4.3195898194205995E-3</v>
      </c>
      <c r="Z111">
        <v>7.95</v>
      </c>
      <c r="AA111" s="2">
        <f t="shared" si="27"/>
        <v>0</v>
      </c>
      <c r="AB111">
        <v>201.07733200000001</v>
      </c>
      <c r="AC111" s="2">
        <f t="shared" si="28"/>
        <v>-2.2123807515579408E-3</v>
      </c>
      <c r="AD111">
        <v>1032.75</v>
      </c>
      <c r="AE111" s="2">
        <f t="shared" si="29"/>
        <v>-1.2667304015296366E-2</v>
      </c>
    </row>
    <row r="112" spans="1:31" x14ac:dyDescent="0.3">
      <c r="A112" s="8">
        <v>45001</v>
      </c>
      <c r="B112">
        <v>90.884079</v>
      </c>
      <c r="C112" s="2">
        <f t="shared" si="15"/>
        <v>-7.5594629255084644E-3</v>
      </c>
      <c r="D112">
        <v>217.04716500000001</v>
      </c>
      <c r="E112" s="2">
        <f t="shared" si="16"/>
        <v>4.3202065433114445E-3</v>
      </c>
      <c r="F112">
        <v>1045.361572</v>
      </c>
      <c r="G112" s="2">
        <f t="shared" si="17"/>
        <v>-6.7151913539410524E-3</v>
      </c>
      <c r="H112">
        <v>1367.086182</v>
      </c>
      <c r="I112" s="2">
        <f t="shared" si="18"/>
        <v>-1.0953442141014125E-2</v>
      </c>
      <c r="J112">
        <v>77.468964</v>
      </c>
      <c r="K112" s="2">
        <f t="shared" si="19"/>
        <v>1.6539423893016547E-2</v>
      </c>
      <c r="L112">
        <v>379.11425800000001</v>
      </c>
      <c r="M112" s="2">
        <f t="shared" si="20"/>
        <v>5.4033451468249449E-3</v>
      </c>
      <c r="N112">
        <v>108.630402</v>
      </c>
      <c r="O112" s="2">
        <f t="shared" si="21"/>
        <v>-1.5808549514372605E-2</v>
      </c>
      <c r="P112">
        <v>2149.2978520000001</v>
      </c>
      <c r="Q112" s="2">
        <f t="shared" si="22"/>
        <v>-1.4011086359981828E-3</v>
      </c>
      <c r="R112">
        <v>463.62979100000001</v>
      </c>
      <c r="S112" s="2">
        <f t="shared" si="23"/>
        <v>-9.1743300625904967E-3</v>
      </c>
      <c r="T112">
        <v>122.97756200000001</v>
      </c>
      <c r="U112" s="2">
        <f t="shared" si="24"/>
        <v>-1.6785848234537104E-2</v>
      </c>
      <c r="V112">
        <v>112.589493</v>
      </c>
      <c r="W112" s="2">
        <f t="shared" si="25"/>
        <v>3.8543848760270727E-3</v>
      </c>
      <c r="X112">
        <v>135.199997</v>
      </c>
      <c r="Y112" s="2">
        <f t="shared" si="26"/>
        <v>-2.2415082666339514E-2</v>
      </c>
      <c r="Z112">
        <v>7.9</v>
      </c>
      <c r="AA112" s="2">
        <f t="shared" si="27"/>
        <v>-6.2893081761006275E-3</v>
      </c>
      <c r="AB112">
        <v>201.523178</v>
      </c>
      <c r="AC112" s="2">
        <f t="shared" si="28"/>
        <v>2.2172862329403742E-3</v>
      </c>
      <c r="AD112">
        <v>1053.599976</v>
      </c>
      <c r="AE112" s="2">
        <f t="shared" si="29"/>
        <v>2.0188793028322438E-2</v>
      </c>
    </row>
    <row r="113" spans="1:31" x14ac:dyDescent="0.3">
      <c r="A113" s="8">
        <v>45002</v>
      </c>
      <c r="B113">
        <v>92.367500000000007</v>
      </c>
      <c r="C113" s="2">
        <f t="shared" si="15"/>
        <v>1.6322121721671579E-2</v>
      </c>
      <c r="D113">
        <v>217.83337399999999</v>
      </c>
      <c r="E113" s="2">
        <f t="shared" si="16"/>
        <v>3.62229564251626E-3</v>
      </c>
      <c r="F113">
        <v>1080.502563</v>
      </c>
      <c r="G113" s="2">
        <f t="shared" si="17"/>
        <v>3.3616111344869637E-2</v>
      </c>
      <c r="H113">
        <v>1383.2485349999999</v>
      </c>
      <c r="I113" s="2">
        <f t="shared" si="18"/>
        <v>1.1822482893035335E-2</v>
      </c>
      <c r="J113">
        <v>76.887221999999994</v>
      </c>
      <c r="K113" s="2">
        <f t="shared" si="19"/>
        <v>-7.5093556175607201E-3</v>
      </c>
      <c r="L113">
        <v>373.25036599999999</v>
      </c>
      <c r="M113" s="2">
        <f t="shared" si="20"/>
        <v>-1.5467347577310164E-2</v>
      </c>
      <c r="N113">
        <v>119.14946</v>
      </c>
      <c r="O113" s="2">
        <f t="shared" si="21"/>
        <v>9.6833462882702115E-2</v>
      </c>
      <c r="P113">
        <v>2171.2001949999999</v>
      </c>
      <c r="Q113" s="2">
        <f t="shared" si="22"/>
        <v>1.0190464285635858E-2</v>
      </c>
      <c r="R113">
        <v>459.28698700000001</v>
      </c>
      <c r="S113" s="2">
        <f t="shared" si="23"/>
        <v>-9.3669649455291326E-3</v>
      </c>
      <c r="T113">
        <v>121.227966</v>
      </c>
      <c r="U113" s="2">
        <f t="shared" si="24"/>
        <v>-1.4226953043678048E-2</v>
      </c>
      <c r="V113">
        <v>113.69425200000001</v>
      </c>
      <c r="W113" s="2">
        <f t="shared" si="25"/>
        <v>9.8122744011290841E-3</v>
      </c>
      <c r="X113">
        <v>136.699997</v>
      </c>
      <c r="Y113" s="2">
        <f t="shared" si="26"/>
        <v>1.1094674802396565E-2</v>
      </c>
      <c r="Z113">
        <v>8</v>
      </c>
      <c r="AA113" s="2">
        <f t="shared" si="27"/>
        <v>1.2658227848101111E-2</v>
      </c>
      <c r="AB113">
        <v>203.257034</v>
      </c>
      <c r="AC113" s="2">
        <f t="shared" si="28"/>
        <v>8.6037547502353373E-3</v>
      </c>
      <c r="AD113">
        <v>1046.849976</v>
      </c>
      <c r="AE113" s="2">
        <f t="shared" si="29"/>
        <v>-6.4066060684876414E-3</v>
      </c>
    </row>
    <row r="114" spans="1:31" x14ac:dyDescent="0.3">
      <c r="A114" s="8">
        <v>45005</v>
      </c>
      <c r="B114">
        <v>91.625793000000002</v>
      </c>
      <c r="C114" s="2">
        <f t="shared" si="15"/>
        <v>-8.0299564240670085E-3</v>
      </c>
      <c r="D114">
        <v>213.312592</v>
      </c>
      <c r="E114" s="2">
        <f t="shared" si="16"/>
        <v>-2.075339474840987E-2</v>
      </c>
      <c r="F114">
        <v>1063.346313</v>
      </c>
      <c r="G114" s="2">
        <f t="shared" si="17"/>
        <v>-1.587802804684324E-2</v>
      </c>
      <c r="H114">
        <v>1366.6480710000001</v>
      </c>
      <c r="I114" s="2">
        <f t="shared" si="18"/>
        <v>-1.2001071087344273E-2</v>
      </c>
      <c r="J114">
        <v>78.147666999999998</v>
      </c>
      <c r="K114" s="2">
        <f t="shared" si="19"/>
        <v>1.6393426205462358E-2</v>
      </c>
      <c r="L114">
        <v>376.48046900000003</v>
      </c>
      <c r="M114" s="2">
        <f t="shared" si="20"/>
        <v>8.6539848161863997E-3</v>
      </c>
      <c r="N114">
        <v>118.15239699999999</v>
      </c>
      <c r="O114" s="2">
        <f t="shared" si="21"/>
        <v>-8.3681705313646271E-3</v>
      </c>
      <c r="P114">
        <v>2153.2036130000001</v>
      </c>
      <c r="Q114" s="2">
        <f t="shared" si="22"/>
        <v>-8.2887713631583093E-3</v>
      </c>
      <c r="R114">
        <v>467.42349200000001</v>
      </c>
      <c r="S114" s="2">
        <f t="shared" si="23"/>
        <v>1.771551389501913E-2</v>
      </c>
      <c r="T114">
        <v>117.301086</v>
      </c>
      <c r="U114" s="2">
        <f t="shared" si="24"/>
        <v>-3.2392525665241312E-2</v>
      </c>
      <c r="V114">
        <v>111.580803</v>
      </c>
      <c r="W114" s="2">
        <f t="shared" si="25"/>
        <v>-1.8588881696499526E-2</v>
      </c>
      <c r="X114">
        <v>135.800003</v>
      </c>
      <c r="Y114" s="2">
        <f t="shared" si="26"/>
        <v>-6.5837163112738573E-3</v>
      </c>
      <c r="Z114">
        <v>7.75</v>
      </c>
      <c r="AA114" s="2">
        <f t="shared" si="27"/>
        <v>-3.125E-2</v>
      </c>
      <c r="AB114">
        <v>200.73057600000001</v>
      </c>
      <c r="AC114" s="2">
        <f t="shared" si="28"/>
        <v>-1.2429867494770153E-2</v>
      </c>
      <c r="AD114">
        <v>1041.75</v>
      </c>
      <c r="AE114" s="2">
        <f t="shared" si="29"/>
        <v>-4.8717353173058919E-3</v>
      </c>
    </row>
    <row r="115" spans="1:31" x14ac:dyDescent="0.3">
      <c r="A115" s="8">
        <v>45006</v>
      </c>
      <c r="B115">
        <v>92.070815999999994</v>
      </c>
      <c r="C115" s="2">
        <f t="shared" si="15"/>
        <v>4.8569620565248606E-3</v>
      </c>
      <c r="D115">
        <v>213.312592</v>
      </c>
      <c r="E115" s="2">
        <f t="shared" si="16"/>
        <v>0</v>
      </c>
      <c r="F115">
        <v>1056.571655</v>
      </c>
      <c r="G115" s="2">
        <f t="shared" si="17"/>
        <v>-6.3710739550945084E-3</v>
      </c>
      <c r="H115">
        <v>1354.0394289999999</v>
      </c>
      <c r="I115" s="2">
        <f t="shared" si="18"/>
        <v>-9.2259611435840938E-3</v>
      </c>
      <c r="J115">
        <v>77.129615999999999</v>
      </c>
      <c r="K115" s="2">
        <f t="shared" si="19"/>
        <v>-1.3027273098248693E-2</v>
      </c>
      <c r="L115">
        <v>374.64181500000001</v>
      </c>
      <c r="M115" s="2">
        <f t="shared" si="20"/>
        <v>-4.8837965084451707E-3</v>
      </c>
      <c r="N115">
        <v>117.205185</v>
      </c>
      <c r="O115" s="2">
        <f t="shared" si="21"/>
        <v>-8.0168665558261187E-3</v>
      </c>
      <c r="P115">
        <v>2183.7583009999998</v>
      </c>
      <c r="Q115" s="2">
        <f t="shared" si="22"/>
        <v>1.4190338440603245E-2</v>
      </c>
      <c r="R115">
        <v>463.72961400000003</v>
      </c>
      <c r="S115" s="2">
        <f t="shared" si="23"/>
        <v>-7.9026366094582245E-3</v>
      </c>
      <c r="T115">
        <v>119.867165</v>
      </c>
      <c r="U115" s="2">
        <f t="shared" si="24"/>
        <v>2.187600377374177E-2</v>
      </c>
      <c r="V115">
        <v>113.98246</v>
      </c>
      <c r="W115" s="2">
        <f t="shared" si="25"/>
        <v>2.1523926476850974E-2</v>
      </c>
      <c r="X115">
        <v>132</v>
      </c>
      <c r="Y115" s="2">
        <f t="shared" si="26"/>
        <v>-2.7982348424543169E-2</v>
      </c>
      <c r="Z115">
        <v>7.8</v>
      </c>
      <c r="AA115" s="2">
        <f t="shared" si="27"/>
        <v>6.4516129032257119E-3</v>
      </c>
      <c r="AB115">
        <v>200.433334</v>
      </c>
      <c r="AC115" s="2">
        <f t="shared" si="28"/>
        <v>-1.4808008123287086E-3</v>
      </c>
      <c r="AD115">
        <v>1054.0500489999999</v>
      </c>
      <c r="AE115" s="2">
        <f t="shared" si="29"/>
        <v>1.1807102471802278E-2</v>
      </c>
    </row>
    <row r="116" spans="1:31" x14ac:dyDescent="0.3">
      <c r="A116" s="8">
        <v>45007</v>
      </c>
      <c r="B116">
        <v>91.625793000000002</v>
      </c>
      <c r="C116" s="2">
        <f t="shared" si="15"/>
        <v>-4.8334859984296985E-3</v>
      </c>
      <c r="D116">
        <v>210.265961</v>
      </c>
      <c r="E116" s="2">
        <f t="shared" si="16"/>
        <v>-1.4282471425784315E-2</v>
      </c>
      <c r="F116">
        <v>1054.18335</v>
      </c>
      <c r="G116" s="2">
        <f t="shared" si="17"/>
        <v>-2.260428801679315E-3</v>
      </c>
      <c r="H116">
        <v>1352.627686</v>
      </c>
      <c r="I116" s="2">
        <f t="shared" si="18"/>
        <v>-1.0426158720079348E-3</v>
      </c>
      <c r="J116">
        <v>77.178093000000004</v>
      </c>
      <c r="K116" s="2">
        <f t="shared" si="19"/>
        <v>6.2851343639525048E-4</v>
      </c>
      <c r="L116">
        <v>375.43689000000001</v>
      </c>
      <c r="M116" s="2">
        <f t="shared" si="20"/>
        <v>2.1222270664047471E-3</v>
      </c>
      <c r="N116">
        <v>118.202248</v>
      </c>
      <c r="O116" s="2">
        <f t="shared" si="21"/>
        <v>8.5069871268919073E-3</v>
      </c>
      <c r="P116">
        <v>2189.1967770000001</v>
      </c>
      <c r="Q116" s="2">
        <f t="shared" si="22"/>
        <v>2.4904202985787105E-3</v>
      </c>
      <c r="R116">
        <v>466.175568</v>
      </c>
      <c r="S116" s="2">
        <f t="shared" si="23"/>
        <v>5.2745262026763218E-3</v>
      </c>
      <c r="T116">
        <v>119.82828499999999</v>
      </c>
      <c r="U116" s="2">
        <f t="shared" si="24"/>
        <v>-3.2435905195560277E-4</v>
      </c>
      <c r="V116">
        <v>113.838356</v>
      </c>
      <c r="W116" s="2">
        <f t="shared" si="25"/>
        <v>-1.2642646947609304E-3</v>
      </c>
      <c r="X116">
        <v>134.60000600000001</v>
      </c>
      <c r="Y116" s="2">
        <f t="shared" si="26"/>
        <v>1.9697015151515229E-2</v>
      </c>
      <c r="Z116">
        <v>7.8</v>
      </c>
      <c r="AA116" s="2">
        <f t="shared" si="27"/>
        <v>0</v>
      </c>
      <c r="AB116">
        <v>199.09579500000001</v>
      </c>
      <c r="AC116" s="2">
        <f t="shared" si="28"/>
        <v>-6.6732362991077654E-3</v>
      </c>
      <c r="AD116">
        <v>1054.8000489999999</v>
      </c>
      <c r="AE116" s="2">
        <f t="shared" si="29"/>
        <v>7.1154116515770305E-4</v>
      </c>
    </row>
    <row r="117" spans="1:31" x14ac:dyDescent="0.3">
      <c r="A117" s="8">
        <v>45008</v>
      </c>
      <c r="B117">
        <v>91.081871000000007</v>
      </c>
      <c r="C117" s="2">
        <f t="shared" si="15"/>
        <v>-5.9363415277616793E-3</v>
      </c>
      <c r="D117">
        <v>209.6763</v>
      </c>
      <c r="E117" s="2">
        <f t="shared" si="16"/>
        <v>-2.8043578579987072E-3</v>
      </c>
      <c r="F117">
        <v>1039.025513</v>
      </c>
      <c r="G117" s="2">
        <f t="shared" si="17"/>
        <v>-1.437874825095653E-2</v>
      </c>
      <c r="H117">
        <v>1338.315308</v>
      </c>
      <c r="I117" s="2">
        <f t="shared" si="18"/>
        <v>-1.0581165939553383E-2</v>
      </c>
      <c r="J117">
        <v>76.596351999999996</v>
      </c>
      <c r="K117" s="2">
        <f t="shared" si="19"/>
        <v>-7.537644134327226E-3</v>
      </c>
      <c r="L117">
        <v>378.31912199999999</v>
      </c>
      <c r="M117" s="2">
        <f t="shared" si="20"/>
        <v>7.6770079786245837E-3</v>
      </c>
      <c r="N117">
        <v>117.304886</v>
      </c>
      <c r="O117" s="2">
        <f t="shared" si="21"/>
        <v>-7.5917507084974911E-3</v>
      </c>
      <c r="P117">
        <v>2181.9782709999999</v>
      </c>
      <c r="Q117" s="2">
        <f t="shared" si="22"/>
        <v>-3.2973308182429051E-3</v>
      </c>
      <c r="R117">
        <v>466.07574499999998</v>
      </c>
      <c r="S117" s="2">
        <f t="shared" si="23"/>
        <v>-2.1413177105844561E-4</v>
      </c>
      <c r="T117">
        <v>118.467484</v>
      </c>
      <c r="U117" s="2">
        <f t="shared" si="24"/>
        <v>-1.1356258666307295E-2</v>
      </c>
      <c r="V117">
        <v>112.781631</v>
      </c>
      <c r="W117" s="2">
        <f t="shared" si="25"/>
        <v>-9.2826797323039001E-3</v>
      </c>
      <c r="X117">
        <v>135.14999399999999</v>
      </c>
      <c r="Y117" s="2">
        <f t="shared" si="26"/>
        <v>4.0860919426704001E-3</v>
      </c>
      <c r="Z117">
        <v>7.75</v>
      </c>
      <c r="AA117" s="2">
        <f t="shared" si="27"/>
        <v>-6.4102564102563875E-3</v>
      </c>
      <c r="AB117">
        <v>198.253647</v>
      </c>
      <c r="AC117" s="2">
        <f t="shared" si="28"/>
        <v>-4.2298633178063927E-3</v>
      </c>
      <c r="AD117">
        <v>1047.5</v>
      </c>
      <c r="AE117" s="2">
        <f t="shared" si="29"/>
        <v>-6.9207894016697358E-3</v>
      </c>
    </row>
    <row r="118" spans="1:31" x14ac:dyDescent="0.3">
      <c r="A118" s="8">
        <v>45009</v>
      </c>
      <c r="B118">
        <v>91.131645000000006</v>
      </c>
      <c r="C118" s="2">
        <f t="shared" si="15"/>
        <v>5.4647537927721146E-4</v>
      </c>
      <c r="D118">
        <v>204.86067199999999</v>
      </c>
      <c r="E118" s="2">
        <f t="shared" si="16"/>
        <v>-2.2966963839022414E-2</v>
      </c>
      <c r="F118">
        <v>1025.232178</v>
      </c>
      <c r="G118" s="2">
        <f t="shared" si="17"/>
        <v>-1.327526112441102E-2</v>
      </c>
      <c r="H118">
        <v>1344.2543949999999</v>
      </c>
      <c r="I118" s="2">
        <f t="shared" si="18"/>
        <v>4.4377337421892538E-3</v>
      </c>
      <c r="J118">
        <v>76.014602999999994</v>
      </c>
      <c r="K118" s="2">
        <f t="shared" si="19"/>
        <v>-7.5949961690081613E-3</v>
      </c>
      <c r="L118">
        <v>376.38110399999999</v>
      </c>
      <c r="M118" s="2">
        <f t="shared" si="20"/>
        <v>-5.1227069616639476E-3</v>
      </c>
      <c r="N118">
        <v>116.257965</v>
      </c>
      <c r="O118" s="2">
        <f t="shared" si="21"/>
        <v>-8.9247859633059257E-3</v>
      </c>
      <c r="P118">
        <v>2141.9309079999998</v>
      </c>
      <c r="Q118" s="2">
        <f t="shared" si="22"/>
        <v>-1.8353694687182398E-2</v>
      </c>
      <c r="R118">
        <v>459.93594400000001</v>
      </c>
      <c r="S118" s="2">
        <f t="shared" si="23"/>
        <v>-1.3173397384152574E-2</v>
      </c>
      <c r="T118">
        <v>115.201561</v>
      </c>
      <c r="U118" s="2">
        <f t="shared" si="24"/>
        <v>-2.756809623812051E-2</v>
      </c>
      <c r="V118">
        <v>110.62014000000001</v>
      </c>
      <c r="W118" s="2">
        <f t="shared" si="25"/>
        <v>-1.9165275238837376E-2</v>
      </c>
      <c r="X118">
        <v>134.60000600000001</v>
      </c>
      <c r="Y118" s="2">
        <f t="shared" si="26"/>
        <v>-4.0694637396727629E-3</v>
      </c>
      <c r="Z118">
        <v>7.55</v>
      </c>
      <c r="AA118" s="2">
        <f t="shared" si="27"/>
        <v>-2.5806451612903292E-2</v>
      </c>
      <c r="AB118">
        <v>190.971451</v>
      </c>
      <c r="AC118" s="2">
        <f t="shared" si="28"/>
        <v>-3.6731712683197193E-2</v>
      </c>
      <c r="AD118">
        <v>1042</v>
      </c>
      <c r="AE118" s="2">
        <f t="shared" si="29"/>
        <v>-5.250596658711193E-3</v>
      </c>
    </row>
    <row r="119" spans="1:31" x14ac:dyDescent="0.3">
      <c r="A119" s="8">
        <v>45012</v>
      </c>
      <c r="B119">
        <v>91.330726999999996</v>
      </c>
      <c r="C119" s="2">
        <f t="shared" si="15"/>
        <v>2.1845540042648715E-3</v>
      </c>
      <c r="D119">
        <v>204.81152299999999</v>
      </c>
      <c r="E119" s="2">
        <f t="shared" si="16"/>
        <v>-2.3991427695790879E-4</v>
      </c>
      <c r="F119">
        <v>1024.988525</v>
      </c>
      <c r="G119" s="2">
        <f t="shared" si="17"/>
        <v>-2.3765641113149272E-4</v>
      </c>
      <c r="H119">
        <v>1352.3354489999999</v>
      </c>
      <c r="I119" s="2">
        <f t="shared" si="18"/>
        <v>6.011551109713853E-3</v>
      </c>
      <c r="J119">
        <v>74.754158000000004</v>
      </c>
      <c r="K119" s="2">
        <f t="shared" si="19"/>
        <v>-1.6581616561228252E-2</v>
      </c>
      <c r="L119">
        <v>377.87191799999999</v>
      </c>
      <c r="M119" s="2">
        <f t="shared" si="20"/>
        <v>3.9609161675662197E-3</v>
      </c>
      <c r="N119">
        <v>118.301956</v>
      </c>
      <c r="O119" s="2">
        <f t="shared" si="21"/>
        <v>1.7581513662311199E-2</v>
      </c>
      <c r="P119">
        <v>2129.9169919999999</v>
      </c>
      <c r="Q119" s="2">
        <f t="shared" si="22"/>
        <v>-5.6089185487395721E-3</v>
      </c>
      <c r="R119">
        <v>458.63809199999997</v>
      </c>
      <c r="S119" s="2">
        <f t="shared" si="23"/>
        <v>-2.8218103345278855E-3</v>
      </c>
      <c r="T119">
        <v>115.784767</v>
      </c>
      <c r="U119" s="2">
        <f t="shared" si="24"/>
        <v>5.0624834849244404E-3</v>
      </c>
      <c r="V119">
        <v>110.524078</v>
      </c>
      <c r="W119" s="2">
        <f t="shared" si="25"/>
        <v>-8.6839521266202091E-4</v>
      </c>
      <c r="X119">
        <v>138.64999399999999</v>
      </c>
      <c r="Y119" s="2">
        <f t="shared" si="26"/>
        <v>3.0089062551750478E-2</v>
      </c>
      <c r="Z119">
        <v>7.2</v>
      </c>
      <c r="AA119" s="2">
        <f t="shared" si="27"/>
        <v>-4.6357615894039639E-2</v>
      </c>
      <c r="AB119">
        <v>184.92773399999999</v>
      </c>
      <c r="AC119" s="2">
        <f t="shared" si="28"/>
        <v>-3.1647227731437244E-2</v>
      </c>
      <c r="AD119">
        <v>1046.650024</v>
      </c>
      <c r="AE119" s="2">
        <f t="shared" si="29"/>
        <v>4.4625950095968925E-3</v>
      </c>
    </row>
    <row r="120" spans="1:31" x14ac:dyDescent="0.3">
      <c r="A120" s="8">
        <v>45013</v>
      </c>
      <c r="B120">
        <v>89.887360000000001</v>
      </c>
      <c r="C120" s="2">
        <f t="shared" si="15"/>
        <v>-1.580373930451684E-2</v>
      </c>
      <c r="D120">
        <v>205.30291700000001</v>
      </c>
      <c r="E120" s="2">
        <f t="shared" si="16"/>
        <v>2.3992497726801343E-3</v>
      </c>
      <c r="F120">
        <v>1014.850647</v>
      </c>
      <c r="G120" s="2">
        <f t="shared" si="17"/>
        <v>-9.8907234107815656E-3</v>
      </c>
      <c r="H120">
        <v>1341.284668</v>
      </c>
      <c r="I120" s="2">
        <f t="shared" si="18"/>
        <v>-8.1716270975308314E-3</v>
      </c>
      <c r="J120">
        <v>74.560242000000002</v>
      </c>
      <c r="K120" s="2">
        <f t="shared" si="19"/>
        <v>-2.5940496848348982E-3</v>
      </c>
      <c r="L120">
        <v>377.42465199999998</v>
      </c>
      <c r="M120" s="2">
        <f t="shared" si="20"/>
        <v>-1.1836444538332325E-3</v>
      </c>
      <c r="N120">
        <v>106.835686</v>
      </c>
      <c r="O120" s="2">
        <f t="shared" si="21"/>
        <v>-9.6923756695958652E-2</v>
      </c>
      <c r="P120">
        <v>2109.7453609999998</v>
      </c>
      <c r="Q120" s="2">
        <f t="shared" si="22"/>
        <v>-9.4706183742206962E-3</v>
      </c>
      <c r="R120">
        <v>449.20376599999997</v>
      </c>
      <c r="S120" s="2">
        <f t="shared" si="23"/>
        <v>-2.0570306227420843E-2</v>
      </c>
      <c r="T120">
        <v>114.074043</v>
      </c>
      <c r="U120" s="2">
        <f t="shared" si="24"/>
        <v>-1.4775035130484837E-2</v>
      </c>
      <c r="V120">
        <v>109.61145</v>
      </c>
      <c r="W120" s="2">
        <f t="shared" si="25"/>
        <v>-8.2572776585387864E-3</v>
      </c>
      <c r="X120">
        <v>137.800003</v>
      </c>
      <c r="Y120" s="2">
        <f t="shared" si="26"/>
        <v>-6.1304798902478419E-3</v>
      </c>
      <c r="Z120">
        <v>7.05</v>
      </c>
      <c r="AA120" s="2">
        <f t="shared" si="27"/>
        <v>-2.083333333333337E-2</v>
      </c>
      <c r="AB120">
        <v>182.252655</v>
      </c>
      <c r="AC120" s="2">
        <f t="shared" si="28"/>
        <v>-1.4465537116244431E-2</v>
      </c>
      <c r="AD120">
        <v>1034.3000489999999</v>
      </c>
      <c r="AE120" s="2">
        <f t="shared" si="29"/>
        <v>-1.1799526791966164E-2</v>
      </c>
    </row>
    <row r="121" spans="1:31" x14ac:dyDescent="0.3">
      <c r="A121" s="8">
        <v>45014</v>
      </c>
      <c r="B121">
        <v>91.131645000000006</v>
      </c>
      <c r="C121" s="2">
        <f t="shared" si="15"/>
        <v>1.384271381426716E-2</v>
      </c>
      <c r="D121">
        <v>209.283188</v>
      </c>
      <c r="E121" s="2">
        <f t="shared" si="16"/>
        <v>1.93873085592835E-2</v>
      </c>
      <c r="F121">
        <v>1040.5850829999999</v>
      </c>
      <c r="G121" s="2">
        <f t="shared" si="17"/>
        <v>2.5357855440180765E-2</v>
      </c>
      <c r="H121">
        <v>1347.0780030000001</v>
      </c>
      <c r="I121" s="2">
        <f t="shared" si="18"/>
        <v>4.3192434374417221E-3</v>
      </c>
      <c r="J121">
        <v>74.560242000000002</v>
      </c>
      <c r="K121" s="2">
        <f t="shared" si="19"/>
        <v>0</v>
      </c>
      <c r="L121">
        <v>380.40628099999998</v>
      </c>
      <c r="M121" s="2">
        <f t="shared" si="20"/>
        <v>7.8999317723422724E-3</v>
      </c>
      <c r="N121">
        <v>109.77703099999999</v>
      </c>
      <c r="O121" s="2">
        <f t="shared" si="21"/>
        <v>2.7531484189655453E-2</v>
      </c>
      <c r="P121">
        <v>2123.4401859999998</v>
      </c>
      <c r="Q121" s="2">
        <f t="shared" si="22"/>
        <v>6.491221762188859E-3</v>
      </c>
      <c r="R121">
        <v>450.95086700000002</v>
      </c>
      <c r="S121" s="2">
        <f t="shared" si="23"/>
        <v>3.8893284790493254E-3</v>
      </c>
      <c r="T121">
        <v>117.534363</v>
      </c>
      <c r="U121" s="2">
        <f t="shared" si="24"/>
        <v>3.0333982289029615E-2</v>
      </c>
      <c r="V121">
        <v>111.196541</v>
      </c>
      <c r="W121" s="2">
        <f t="shared" si="25"/>
        <v>1.4460998371976563E-2</v>
      </c>
      <c r="X121">
        <v>140.14999399999999</v>
      </c>
      <c r="Y121" s="2">
        <f t="shared" si="26"/>
        <v>1.7053635332649364E-2</v>
      </c>
      <c r="Z121">
        <v>7.95</v>
      </c>
      <c r="AA121" s="2">
        <f t="shared" si="27"/>
        <v>0.12765957446808507</v>
      </c>
      <c r="AB121">
        <v>183.78834499999999</v>
      </c>
      <c r="AC121" s="2">
        <f t="shared" si="28"/>
        <v>8.4261598274109062E-3</v>
      </c>
      <c r="AD121">
        <v>1079.1999510000001</v>
      </c>
      <c r="AE121" s="2">
        <f t="shared" si="29"/>
        <v>4.3410905803795474E-2</v>
      </c>
    </row>
    <row r="122" spans="1:31" x14ac:dyDescent="0.3">
      <c r="A122" s="8">
        <v>45016</v>
      </c>
      <c r="B122">
        <v>97.104225</v>
      </c>
      <c r="C122" s="2">
        <f t="shared" si="15"/>
        <v>6.5537936904354055E-2</v>
      </c>
      <c r="D122">
        <v>209.97112999999999</v>
      </c>
      <c r="E122" s="2">
        <f t="shared" si="16"/>
        <v>3.2871345595135715E-3</v>
      </c>
      <c r="F122">
        <v>1057.887573</v>
      </c>
      <c r="G122" s="2">
        <f t="shared" si="17"/>
        <v>1.6627655232301697E-2</v>
      </c>
      <c r="H122">
        <v>1390.3073730000001</v>
      </c>
      <c r="I122" s="2">
        <f t="shared" si="18"/>
        <v>3.2091215136559548E-2</v>
      </c>
      <c r="J122">
        <v>75.529815999999997</v>
      </c>
      <c r="K122" s="2">
        <f t="shared" si="19"/>
        <v>1.3003900926179757E-2</v>
      </c>
      <c r="L122">
        <v>381.151703</v>
      </c>
      <c r="M122" s="2">
        <f t="shared" si="20"/>
        <v>1.9595417773872192E-3</v>
      </c>
      <c r="N122">
        <v>105.04097</v>
      </c>
      <c r="O122" s="2">
        <f t="shared" si="21"/>
        <v>-4.314254955574448E-2</v>
      </c>
      <c r="P122">
        <v>2140.0029300000001</v>
      </c>
      <c r="Q122" s="2">
        <f t="shared" si="22"/>
        <v>7.799957874584651E-3</v>
      </c>
      <c r="R122">
        <v>440.36843900000002</v>
      </c>
      <c r="S122" s="2">
        <f t="shared" si="23"/>
        <v>-2.346692017780283E-2</v>
      </c>
      <c r="T122">
        <v>118.000923</v>
      </c>
      <c r="U122" s="2">
        <f t="shared" si="24"/>
        <v>3.9695625014788405E-3</v>
      </c>
      <c r="V122">
        <v>110.908333</v>
      </c>
      <c r="W122" s="2">
        <f t="shared" si="25"/>
        <v>-2.5918791844432576E-3</v>
      </c>
      <c r="X122">
        <v>153.89999399999999</v>
      </c>
      <c r="Y122" s="2">
        <f t="shared" si="26"/>
        <v>9.8109172947948853E-2</v>
      </c>
      <c r="Z122">
        <v>7.9</v>
      </c>
      <c r="AA122" s="2">
        <f t="shared" si="27"/>
        <v>-6.2893081761006275E-3</v>
      </c>
      <c r="AB122">
        <v>188.49452199999999</v>
      </c>
      <c r="AC122" s="2">
        <f t="shared" si="28"/>
        <v>2.5606504046815415E-2</v>
      </c>
      <c r="AD122">
        <v>1077.1999510000001</v>
      </c>
      <c r="AE122" s="2">
        <f t="shared" si="29"/>
        <v>-1.8532246949666265E-3</v>
      </c>
    </row>
    <row r="123" spans="1:31" x14ac:dyDescent="0.3">
      <c r="A123" s="8">
        <v>45019</v>
      </c>
      <c r="B123">
        <v>96.158562000000003</v>
      </c>
      <c r="C123" s="2">
        <f t="shared" si="15"/>
        <v>-9.7386390756941665E-3</v>
      </c>
      <c r="D123">
        <v>216.359207</v>
      </c>
      <c r="E123" s="2">
        <f t="shared" si="16"/>
        <v>3.0423596805903896E-2</v>
      </c>
      <c r="F123">
        <v>1070.46228</v>
      </c>
      <c r="G123" s="2">
        <f t="shared" si="17"/>
        <v>1.1886619448927105E-2</v>
      </c>
      <c r="H123">
        <v>1373.658203</v>
      </c>
      <c r="I123" s="2">
        <f t="shared" si="18"/>
        <v>-1.1975172054273564E-2</v>
      </c>
      <c r="J123">
        <v>75.141991000000004</v>
      </c>
      <c r="K123" s="2">
        <f t="shared" si="19"/>
        <v>-5.1347271917091541E-3</v>
      </c>
      <c r="L123">
        <v>376.57986499999998</v>
      </c>
      <c r="M123" s="2">
        <f t="shared" si="20"/>
        <v>-1.1994798826859832E-2</v>
      </c>
      <c r="N123">
        <v>105.439796</v>
      </c>
      <c r="O123" s="2">
        <f t="shared" si="21"/>
        <v>3.796861358001502E-3</v>
      </c>
      <c r="P123">
        <v>2145.8864749999998</v>
      </c>
      <c r="Q123" s="2">
        <f t="shared" si="22"/>
        <v>2.7493163292069411E-3</v>
      </c>
      <c r="R123">
        <v>431.98239100000001</v>
      </c>
      <c r="S123" s="2">
        <f t="shared" si="23"/>
        <v>-1.9043253914933778E-2</v>
      </c>
      <c r="T123">
        <v>120.567009</v>
      </c>
      <c r="U123" s="2">
        <f t="shared" si="24"/>
        <v>2.1746321424960469E-2</v>
      </c>
      <c r="V123">
        <v>112.493431</v>
      </c>
      <c r="W123" s="2">
        <f t="shared" si="25"/>
        <v>1.4291964878779595E-2</v>
      </c>
      <c r="X123">
        <v>154.10000600000001</v>
      </c>
      <c r="Y123" s="2">
        <f t="shared" si="26"/>
        <v>1.2996231825714855E-3</v>
      </c>
      <c r="Z123">
        <v>8.1</v>
      </c>
      <c r="AA123" s="2">
        <f t="shared" si="27"/>
        <v>2.5316455696202445E-2</v>
      </c>
      <c r="AB123">
        <v>192.16038499999999</v>
      </c>
      <c r="AC123" s="2">
        <f t="shared" si="28"/>
        <v>1.9448114253421078E-2</v>
      </c>
      <c r="AD123">
        <v>1084.75</v>
      </c>
      <c r="AE123" s="2">
        <f t="shared" si="29"/>
        <v>7.0089578011871545E-3</v>
      </c>
    </row>
    <row r="124" spans="1:31" x14ac:dyDescent="0.3">
      <c r="A124" s="8">
        <v>45021</v>
      </c>
      <c r="B124">
        <v>97.801024999999996</v>
      </c>
      <c r="C124" s="2">
        <f t="shared" si="15"/>
        <v>1.7080777476684794E-2</v>
      </c>
      <c r="D124">
        <v>218.668747</v>
      </c>
      <c r="E124" s="2">
        <f t="shared" si="16"/>
        <v>1.0674563065855569E-2</v>
      </c>
      <c r="F124">
        <v>1083.1832280000001</v>
      </c>
      <c r="G124" s="2">
        <f t="shared" si="17"/>
        <v>1.1883602288162987E-2</v>
      </c>
      <c r="H124">
        <v>1386.0235600000001</v>
      </c>
      <c r="I124" s="2">
        <f t="shared" si="18"/>
        <v>9.0017713088996754E-3</v>
      </c>
      <c r="J124">
        <v>74.802634999999995</v>
      </c>
      <c r="K124" s="2">
        <f t="shared" si="19"/>
        <v>-4.5161965431553819E-3</v>
      </c>
      <c r="L124">
        <v>384.03393599999998</v>
      </c>
      <c r="M124" s="2">
        <f t="shared" si="20"/>
        <v>1.9794130522618358E-2</v>
      </c>
      <c r="N124">
        <v>105.788765</v>
      </c>
      <c r="O124" s="2">
        <f t="shared" si="21"/>
        <v>3.3096516992501268E-3</v>
      </c>
      <c r="P124">
        <v>2232.5070799999999</v>
      </c>
      <c r="Q124" s="2">
        <f t="shared" si="22"/>
        <v>4.0365884220412873E-2</v>
      </c>
      <c r="R124">
        <v>418.45483400000001</v>
      </c>
      <c r="S124" s="2">
        <f t="shared" si="23"/>
        <v>-3.1315065803226183E-2</v>
      </c>
      <c r="T124">
        <v>121.850044</v>
      </c>
      <c r="U124" s="2">
        <f t="shared" si="24"/>
        <v>1.0641675617913071E-2</v>
      </c>
      <c r="V124">
        <v>113.069824</v>
      </c>
      <c r="W124" s="2">
        <f t="shared" si="25"/>
        <v>5.1237925172715748E-3</v>
      </c>
      <c r="X124">
        <v>157.955231</v>
      </c>
      <c r="Y124" s="2">
        <f t="shared" si="26"/>
        <v>2.5017682348435377E-2</v>
      </c>
      <c r="Z124">
        <v>8.1</v>
      </c>
      <c r="AA124" s="2">
        <f t="shared" si="27"/>
        <v>0</v>
      </c>
      <c r="AB124">
        <v>192.804382</v>
      </c>
      <c r="AC124" s="2">
        <f t="shared" si="28"/>
        <v>3.3513515285683582E-3</v>
      </c>
      <c r="AD124">
        <v>1089.9499510000001</v>
      </c>
      <c r="AE124" s="2">
        <f t="shared" si="29"/>
        <v>4.7936861027886302E-3</v>
      </c>
    </row>
    <row r="125" spans="1:31" x14ac:dyDescent="0.3">
      <c r="A125" s="8">
        <v>45022</v>
      </c>
      <c r="B125">
        <v>98.298743999999999</v>
      </c>
      <c r="C125" s="2">
        <f t="shared" si="15"/>
        <v>5.089097992582392E-3</v>
      </c>
      <c r="D125">
        <v>217.88252299999999</v>
      </c>
      <c r="E125" s="2">
        <f t="shared" si="16"/>
        <v>-3.5955023787647145E-3</v>
      </c>
      <c r="F125">
        <v>1064.3211670000001</v>
      </c>
      <c r="G125" s="2">
        <f t="shared" si="17"/>
        <v>-1.7413546030275118E-2</v>
      </c>
      <c r="H125">
        <v>1384.4169919999999</v>
      </c>
      <c r="I125" s="2">
        <f t="shared" si="18"/>
        <v>-1.159120267768099E-3</v>
      </c>
      <c r="J125">
        <v>75.335898999999998</v>
      </c>
      <c r="K125" s="2">
        <f t="shared" si="19"/>
        <v>7.1289467276118845E-3</v>
      </c>
      <c r="L125">
        <v>384.97811899999999</v>
      </c>
      <c r="M125" s="2">
        <f t="shared" si="20"/>
        <v>2.4585926177107531E-3</v>
      </c>
      <c r="N125">
        <v>103.994049</v>
      </c>
      <c r="O125" s="2">
        <f t="shared" si="21"/>
        <v>-1.6965090763655266E-2</v>
      </c>
      <c r="P125">
        <v>2248.82251</v>
      </c>
      <c r="Q125" s="2">
        <f t="shared" si="22"/>
        <v>7.3081201605864621E-3</v>
      </c>
      <c r="R125">
        <v>429.63626099999999</v>
      </c>
      <c r="S125" s="2">
        <f t="shared" si="23"/>
        <v>2.6720749986604231E-2</v>
      </c>
      <c r="T125">
        <v>122.355484</v>
      </c>
      <c r="U125" s="2">
        <f t="shared" si="24"/>
        <v>4.1480493843728539E-3</v>
      </c>
      <c r="V125">
        <v>114.07852200000001</v>
      </c>
      <c r="W125" s="2">
        <f t="shared" si="25"/>
        <v>8.9210185734436287E-3</v>
      </c>
      <c r="X125">
        <v>157.65664699999999</v>
      </c>
      <c r="Y125" s="2">
        <f t="shared" si="26"/>
        <v>-1.8903077670153756E-3</v>
      </c>
      <c r="Z125">
        <v>8.15</v>
      </c>
      <c r="AA125" s="2">
        <f t="shared" si="27"/>
        <v>6.1728395061728669E-3</v>
      </c>
      <c r="AB125">
        <v>193.44837999999999</v>
      </c>
      <c r="AC125" s="2">
        <f t="shared" si="28"/>
        <v>3.3401626732736389E-3</v>
      </c>
      <c r="AD125">
        <v>1098.6999510000001</v>
      </c>
      <c r="AE125" s="2">
        <f t="shared" si="29"/>
        <v>8.02789154857253E-3</v>
      </c>
    </row>
    <row r="126" spans="1:31" x14ac:dyDescent="0.3">
      <c r="A126" s="8">
        <v>45026</v>
      </c>
      <c r="B126">
        <v>99.443489</v>
      </c>
      <c r="C126" s="2">
        <f t="shared" si="15"/>
        <v>1.1645570974945452E-2</v>
      </c>
      <c r="D126">
        <v>218.22650100000001</v>
      </c>
      <c r="E126" s="2">
        <f t="shared" si="16"/>
        <v>1.5787314891704263E-3</v>
      </c>
      <c r="F126">
        <v>1075.287476</v>
      </c>
      <c r="G126" s="2">
        <f t="shared" si="17"/>
        <v>1.0303571271546463E-2</v>
      </c>
      <c r="H126">
        <v>1389.9666749999999</v>
      </c>
      <c r="I126" s="2">
        <f t="shared" si="18"/>
        <v>4.0086787666355761E-3</v>
      </c>
      <c r="J126">
        <v>75.432861000000003</v>
      </c>
      <c r="K126" s="2">
        <f t="shared" si="19"/>
        <v>1.2870623605354403E-3</v>
      </c>
      <c r="L126">
        <v>386.17074600000001</v>
      </c>
      <c r="M126" s="2">
        <f t="shared" si="20"/>
        <v>3.0979085333417977E-3</v>
      </c>
      <c r="N126">
        <v>103.694931</v>
      </c>
      <c r="O126" s="2">
        <f t="shared" si="21"/>
        <v>-2.8762992005437749E-3</v>
      </c>
      <c r="P126">
        <v>2283.876221</v>
      </c>
      <c r="Q126" s="2">
        <f t="shared" si="22"/>
        <v>1.5587584544411115E-2</v>
      </c>
      <c r="R126">
        <v>439.96911599999999</v>
      </c>
      <c r="S126" s="2">
        <f t="shared" si="23"/>
        <v>2.4050239558341069E-2</v>
      </c>
      <c r="T126">
        <v>129.392776</v>
      </c>
      <c r="U126" s="2">
        <f t="shared" si="24"/>
        <v>5.7515133526830686E-2</v>
      </c>
      <c r="V126">
        <v>119.170036</v>
      </c>
      <c r="W126" s="2">
        <f t="shared" si="25"/>
        <v>4.4631661690006652E-2</v>
      </c>
      <c r="X126">
        <v>147.056625</v>
      </c>
      <c r="Y126" s="2">
        <f t="shared" si="26"/>
        <v>-6.7234856263307385E-2</v>
      </c>
      <c r="Z126">
        <v>8.0500000000000007</v>
      </c>
      <c r="AA126" s="2">
        <f t="shared" si="27"/>
        <v>-1.2269938650306678E-2</v>
      </c>
      <c r="AB126">
        <v>193.894226</v>
      </c>
      <c r="AC126" s="2">
        <f t="shared" si="28"/>
        <v>2.3047285275794582E-3</v>
      </c>
      <c r="AD126">
        <v>1107.650024</v>
      </c>
      <c r="AE126" s="2">
        <f t="shared" si="29"/>
        <v>8.1460575217591202E-3</v>
      </c>
    </row>
    <row r="127" spans="1:31" x14ac:dyDescent="0.3">
      <c r="A127" s="8">
        <v>45027</v>
      </c>
      <c r="B127">
        <v>99.543030000000002</v>
      </c>
      <c r="C127" s="2">
        <f t="shared" si="15"/>
        <v>1.0009805669630722E-3</v>
      </c>
      <c r="D127">
        <v>219.798935</v>
      </c>
      <c r="E127" s="2">
        <f t="shared" si="16"/>
        <v>7.2055135045214769E-3</v>
      </c>
      <c r="F127">
        <v>1059.593384</v>
      </c>
      <c r="G127" s="2">
        <f t="shared" si="17"/>
        <v>-1.4595252293257421E-2</v>
      </c>
      <c r="H127">
        <v>1369.0821530000001</v>
      </c>
      <c r="I127" s="2">
        <f t="shared" si="18"/>
        <v>-1.5025196197599344E-2</v>
      </c>
      <c r="J127">
        <v>75.529815999999997</v>
      </c>
      <c r="K127" s="2">
        <f t="shared" si="19"/>
        <v>1.2853151625786818E-3</v>
      </c>
      <c r="L127">
        <v>393.57513399999999</v>
      </c>
      <c r="M127" s="2">
        <f t="shared" si="20"/>
        <v>1.9173870824487516E-2</v>
      </c>
      <c r="N127">
        <v>103.744781</v>
      </c>
      <c r="O127" s="2">
        <f t="shared" si="21"/>
        <v>4.8073709601115233E-4</v>
      </c>
      <c r="P127">
        <v>2275.7678219999998</v>
      </c>
      <c r="Q127" s="2">
        <f t="shared" si="22"/>
        <v>-3.5502795315456304E-3</v>
      </c>
      <c r="R127">
        <v>450.15219100000002</v>
      </c>
      <c r="S127" s="2">
        <f t="shared" si="23"/>
        <v>2.3144976839692522E-2</v>
      </c>
      <c r="T127">
        <v>131.570053</v>
      </c>
      <c r="U127" s="2">
        <f t="shared" si="24"/>
        <v>1.6826882205541294E-2</v>
      </c>
      <c r="V127">
        <v>119.45822099999999</v>
      </c>
      <c r="W127" s="2">
        <f t="shared" si="25"/>
        <v>2.4182672899419888E-3</v>
      </c>
      <c r="X127">
        <v>154.372131</v>
      </c>
      <c r="Y127" s="2">
        <f t="shared" si="26"/>
        <v>4.9746184505458313E-2</v>
      </c>
      <c r="Z127">
        <v>8.15</v>
      </c>
      <c r="AA127" s="2">
        <f t="shared" si="27"/>
        <v>1.2422360248447228E-2</v>
      </c>
      <c r="AB127">
        <v>195.72717299999999</v>
      </c>
      <c r="AC127" s="2">
        <f t="shared" si="28"/>
        <v>9.4533346237963833E-3</v>
      </c>
      <c r="AD127">
        <v>1128.849976</v>
      </c>
      <c r="AE127" s="2">
        <f t="shared" si="29"/>
        <v>1.9139576166343319E-2</v>
      </c>
    </row>
    <row r="128" spans="1:31" x14ac:dyDescent="0.3">
      <c r="A128" s="8">
        <v>45028</v>
      </c>
      <c r="B128">
        <v>100.339378</v>
      </c>
      <c r="C128" s="2">
        <f t="shared" si="15"/>
        <v>8.0000377726094918E-3</v>
      </c>
      <c r="D128">
        <v>223.77920499999999</v>
      </c>
      <c r="E128" s="2">
        <f t="shared" si="16"/>
        <v>1.810868646838526E-2</v>
      </c>
      <c r="F128">
        <v>1066.904297</v>
      </c>
      <c r="G128" s="2">
        <f t="shared" si="17"/>
        <v>6.8997344739933908E-3</v>
      </c>
      <c r="H128">
        <v>1390.6483149999999</v>
      </c>
      <c r="I128" s="2">
        <f t="shared" si="18"/>
        <v>1.5752277504124113E-2</v>
      </c>
      <c r="J128">
        <v>75.626778000000002</v>
      </c>
      <c r="K128" s="2">
        <f t="shared" si="19"/>
        <v>1.2837579268034638E-3</v>
      </c>
      <c r="L128">
        <v>391.14013699999998</v>
      </c>
      <c r="M128" s="2">
        <f t="shared" si="20"/>
        <v>-6.1868669782375596E-3</v>
      </c>
      <c r="N128">
        <v>103.096687</v>
      </c>
      <c r="O128" s="2">
        <f t="shared" si="21"/>
        <v>-6.2470034034772803E-3</v>
      </c>
      <c r="P128">
        <v>2262.9133299999999</v>
      </c>
      <c r="Q128" s="2">
        <f t="shared" si="22"/>
        <v>-5.6484197885806608E-3</v>
      </c>
      <c r="R128">
        <v>478.20556599999998</v>
      </c>
      <c r="S128" s="2">
        <f t="shared" si="23"/>
        <v>6.231975665314482E-2</v>
      </c>
      <c r="T128">
        <v>129.00398300000001</v>
      </c>
      <c r="U128" s="2">
        <f t="shared" si="24"/>
        <v>-1.9503450378635878E-2</v>
      </c>
      <c r="V128">
        <v>118.449539</v>
      </c>
      <c r="W128" s="2">
        <f t="shared" si="25"/>
        <v>-8.4438056381234139E-3</v>
      </c>
      <c r="X128">
        <v>155.46696499999999</v>
      </c>
      <c r="Y128" s="2">
        <f t="shared" si="26"/>
        <v>7.0921739105873627E-3</v>
      </c>
      <c r="Z128">
        <v>8.1</v>
      </c>
      <c r="AA128" s="2">
        <f t="shared" si="27"/>
        <v>-6.1349693251534498E-3</v>
      </c>
      <c r="AB128">
        <v>195.28132600000001</v>
      </c>
      <c r="AC128" s="2">
        <f t="shared" si="28"/>
        <v>-2.2779003710434731E-3</v>
      </c>
      <c r="AD128">
        <v>1135.6999510000001</v>
      </c>
      <c r="AE128" s="2">
        <f t="shared" si="29"/>
        <v>6.0681004080564982E-3</v>
      </c>
    </row>
    <row r="129" spans="1:31" x14ac:dyDescent="0.3">
      <c r="A129" s="8">
        <v>45029</v>
      </c>
      <c r="B129">
        <v>100.438919</v>
      </c>
      <c r="C129" s="2">
        <f t="shared" si="15"/>
        <v>9.9204322354884411E-4</v>
      </c>
      <c r="D129">
        <v>221.61708100000001</v>
      </c>
      <c r="E129" s="2">
        <f t="shared" si="16"/>
        <v>-9.6618629063409678E-3</v>
      </c>
      <c r="F129">
        <v>1044.825439</v>
      </c>
      <c r="G129" s="2">
        <f t="shared" si="17"/>
        <v>-2.069431912691988E-2</v>
      </c>
      <c r="H129">
        <v>1352.5789789999999</v>
      </c>
      <c r="I129" s="2">
        <f t="shared" si="18"/>
        <v>-2.7375243323111476E-2</v>
      </c>
      <c r="J129">
        <v>74.851112000000001</v>
      </c>
      <c r="K129" s="2">
        <f t="shared" si="19"/>
        <v>-1.0256499357939042E-2</v>
      </c>
      <c r="L129">
        <v>393.17761200000001</v>
      </c>
      <c r="M129" s="2">
        <f t="shared" si="20"/>
        <v>5.2090665397501734E-3</v>
      </c>
      <c r="N129">
        <v>103.944199</v>
      </c>
      <c r="O129" s="2">
        <f t="shared" si="21"/>
        <v>8.2205551377223518E-3</v>
      </c>
      <c r="P129">
        <v>2233.4958499999998</v>
      </c>
      <c r="Q129" s="2">
        <f t="shared" si="22"/>
        <v>-1.2999826201916531E-2</v>
      </c>
      <c r="R129">
        <v>470.86776700000001</v>
      </c>
      <c r="S129" s="2">
        <f t="shared" si="23"/>
        <v>-1.5344444987074768E-2</v>
      </c>
      <c r="T129">
        <v>125.66029399999999</v>
      </c>
      <c r="U129" s="2">
        <f t="shared" si="24"/>
        <v>-2.5919269484880991E-2</v>
      </c>
      <c r="V129">
        <v>116.576241</v>
      </c>
      <c r="W129" s="2">
        <f t="shared" si="25"/>
        <v>-1.5815156528384722E-2</v>
      </c>
      <c r="X129">
        <v>150.60000600000001</v>
      </c>
      <c r="Y129" s="2">
        <f t="shared" si="26"/>
        <v>-3.1305422344869105E-2</v>
      </c>
      <c r="Z129">
        <v>8.0500000000000007</v>
      </c>
      <c r="AA129" s="2">
        <f t="shared" si="27"/>
        <v>-6.1728395061727559E-3</v>
      </c>
      <c r="AB129">
        <v>194.48869300000001</v>
      </c>
      <c r="AC129" s="2">
        <f t="shared" si="28"/>
        <v>-4.0589288091991138E-3</v>
      </c>
      <c r="AD129">
        <v>1162.9499510000001</v>
      </c>
      <c r="AE129" s="2">
        <f t="shared" si="29"/>
        <v>2.3994013538528369E-2</v>
      </c>
    </row>
    <row r="130" spans="1:31" x14ac:dyDescent="0.3">
      <c r="A130" s="8">
        <v>45033</v>
      </c>
      <c r="B130">
        <v>100.93662999999999</v>
      </c>
      <c r="C130" s="2">
        <f t="shared" si="15"/>
        <v>4.9553599835139295E-3</v>
      </c>
      <c r="D130">
        <v>225.6465</v>
      </c>
      <c r="E130" s="2">
        <f t="shared" si="16"/>
        <v>1.8181897269913039E-2</v>
      </c>
      <c r="F130">
        <v>1015.922974</v>
      </c>
      <c r="G130" s="2">
        <f t="shared" si="17"/>
        <v>-2.7662482096207808E-2</v>
      </c>
      <c r="H130">
        <v>1225.1297609999999</v>
      </c>
      <c r="I130" s="2">
        <f t="shared" si="18"/>
        <v>-9.422682148603756E-2</v>
      </c>
      <c r="J130">
        <v>74.899597</v>
      </c>
      <c r="K130" s="2">
        <f t="shared" si="19"/>
        <v>6.477525677908158E-4</v>
      </c>
      <c r="L130">
        <v>397.69973800000002</v>
      </c>
      <c r="M130" s="2">
        <f t="shared" si="20"/>
        <v>1.1501483965470571E-2</v>
      </c>
      <c r="N130">
        <v>103.14653800000001</v>
      </c>
      <c r="O130" s="2">
        <f t="shared" si="21"/>
        <v>-7.6739347426207916E-3</v>
      </c>
      <c r="P130">
        <v>2189.2460940000001</v>
      </c>
      <c r="Q130" s="2">
        <f t="shared" si="22"/>
        <v>-1.9811881898056716E-2</v>
      </c>
      <c r="R130">
        <v>470.51834100000002</v>
      </c>
      <c r="S130" s="2">
        <f t="shared" si="23"/>
        <v>-7.4208944525178122E-4</v>
      </c>
      <c r="T130">
        <v>128.61518899999999</v>
      </c>
      <c r="U130" s="2">
        <f t="shared" si="24"/>
        <v>2.3514945779133711E-2</v>
      </c>
      <c r="V130">
        <v>118.065269</v>
      </c>
      <c r="W130" s="2">
        <f t="shared" si="25"/>
        <v>1.2772997201033531E-2</v>
      </c>
      <c r="X130">
        <v>155.699997</v>
      </c>
      <c r="Y130" s="2">
        <f t="shared" si="26"/>
        <v>3.3864480722530566E-2</v>
      </c>
      <c r="Z130">
        <v>8.15</v>
      </c>
      <c r="AA130" s="2">
        <f t="shared" si="27"/>
        <v>1.2422360248447228E-2</v>
      </c>
      <c r="AB130">
        <v>195.13269</v>
      </c>
      <c r="AC130" s="2">
        <f t="shared" si="28"/>
        <v>3.3112310544447521E-3</v>
      </c>
      <c r="AD130">
        <v>1169.650024</v>
      </c>
      <c r="AE130" s="2">
        <f t="shared" si="29"/>
        <v>5.7612737282792814E-3</v>
      </c>
    </row>
    <row r="131" spans="1:31" x14ac:dyDescent="0.3">
      <c r="A131" s="8">
        <v>45034</v>
      </c>
      <c r="B131">
        <v>102.479546</v>
      </c>
      <c r="C131" s="2">
        <f t="shared" si="15"/>
        <v>1.5285986861261369E-2</v>
      </c>
      <c r="D131">
        <v>228.20172099999999</v>
      </c>
      <c r="E131" s="2">
        <f t="shared" si="16"/>
        <v>1.1324000150678026E-2</v>
      </c>
      <c r="F131">
        <v>1037.0271</v>
      </c>
      <c r="G131" s="2">
        <f t="shared" si="17"/>
        <v>2.0773352449060756E-2</v>
      </c>
      <c r="H131">
        <v>1226.1519780000001</v>
      </c>
      <c r="I131" s="2">
        <f t="shared" si="18"/>
        <v>8.3437447406864429E-4</v>
      </c>
      <c r="J131">
        <v>75.626778000000002</v>
      </c>
      <c r="K131" s="2">
        <f t="shared" si="19"/>
        <v>9.7087438267524639E-3</v>
      </c>
      <c r="L131">
        <v>396.059845</v>
      </c>
      <c r="M131" s="2">
        <f t="shared" si="20"/>
        <v>-4.1234450096621078E-3</v>
      </c>
      <c r="N131">
        <v>103.19639599999999</v>
      </c>
      <c r="O131" s="2">
        <f t="shared" si="21"/>
        <v>4.8337056159830638E-4</v>
      </c>
      <c r="P131">
        <v>2191.8173830000001</v>
      </c>
      <c r="Q131" s="2">
        <f t="shared" si="22"/>
        <v>1.1745088900909639E-3</v>
      </c>
      <c r="R131">
        <v>463.13061499999998</v>
      </c>
      <c r="S131" s="2">
        <f t="shared" si="23"/>
        <v>-1.5701249784012217E-2</v>
      </c>
      <c r="T131">
        <v>125.77692399999999</v>
      </c>
      <c r="U131" s="2">
        <f t="shared" si="24"/>
        <v>-2.2067883444155223E-2</v>
      </c>
      <c r="V131">
        <v>118.40149700000001</v>
      </c>
      <c r="W131" s="2">
        <f t="shared" si="25"/>
        <v>2.8478146270094484E-3</v>
      </c>
      <c r="X131">
        <v>159.39999399999999</v>
      </c>
      <c r="Y131" s="2">
        <f t="shared" si="26"/>
        <v>2.3763629231155381E-2</v>
      </c>
      <c r="Z131">
        <v>8.0500000000000007</v>
      </c>
      <c r="AA131" s="2">
        <f t="shared" si="27"/>
        <v>-1.2269938650306678E-2</v>
      </c>
      <c r="AB131">
        <v>195.42993200000001</v>
      </c>
      <c r="AC131" s="2">
        <f t="shared" si="28"/>
        <v>1.5232814143033568E-3</v>
      </c>
      <c r="AD131">
        <v>1144.9499510000001</v>
      </c>
      <c r="AE131" s="2">
        <f t="shared" si="29"/>
        <v>-2.1117490269037975E-2</v>
      </c>
    </row>
    <row r="132" spans="1:31" x14ac:dyDescent="0.3">
      <c r="A132" s="8">
        <v>45035</v>
      </c>
      <c r="B132">
        <v>100.93662999999999</v>
      </c>
      <c r="C132" s="2">
        <f t="shared" ref="C132:C195" si="30">(B132/B131)-1</f>
        <v>-1.5055843436308836E-2</v>
      </c>
      <c r="D132">
        <v>226.43270899999999</v>
      </c>
      <c r="E132" s="2">
        <f t="shared" ref="E132:E195" si="31">(D132/D131)-1</f>
        <v>-7.7519660774162391E-3</v>
      </c>
      <c r="F132">
        <v>1012.511169</v>
      </c>
      <c r="G132" s="2">
        <f t="shared" ref="G132:G195" si="32">(F132/F131)-1</f>
        <v>-2.3640588563211162E-2</v>
      </c>
      <c r="H132">
        <v>1199.7176509999999</v>
      </c>
      <c r="I132" s="2">
        <f t="shared" ref="I132:I195" si="33">(H132/H131)-1</f>
        <v>-2.1558768793993766E-2</v>
      </c>
      <c r="J132">
        <v>76.160042000000004</v>
      </c>
      <c r="K132" s="2">
        <f t="shared" ref="K132:K195" si="34">(J132/J131)-1</f>
        <v>7.0512590130442643E-3</v>
      </c>
      <c r="L132">
        <v>396.30831899999998</v>
      </c>
      <c r="M132" s="2">
        <f t="shared" ref="M132:M195" si="35">(L132/L131)-1</f>
        <v>6.2736478624847436E-4</v>
      </c>
      <c r="N132">
        <v>102.29903400000001</v>
      </c>
      <c r="O132" s="2">
        <f t="shared" ref="O132:O195" si="36">(N132/N131)-1</f>
        <v>-8.6956718914872333E-3</v>
      </c>
      <c r="P132">
        <v>2194.7836910000001</v>
      </c>
      <c r="Q132" s="2">
        <f t="shared" ref="Q132:Q195" si="37">(P132/P131)-1</f>
        <v>1.3533554496862887E-3</v>
      </c>
      <c r="R132">
        <v>469.02081299999998</v>
      </c>
      <c r="S132" s="2">
        <f t="shared" ref="S132:S195" si="38">(R132/R131)-1</f>
        <v>1.2718222050597916E-2</v>
      </c>
      <c r="T132">
        <v>125.621414</v>
      </c>
      <c r="U132" s="2">
        <f t="shared" ref="U132:U195" si="39">(T132/T131)-1</f>
        <v>-1.2363953184288956E-3</v>
      </c>
      <c r="V132">
        <v>118.017235</v>
      </c>
      <c r="W132" s="2">
        <f t="shared" ref="W132:W195" si="40">(V132/V131)-1</f>
        <v>-3.2454150474128252E-3</v>
      </c>
      <c r="X132">
        <v>171.199997</v>
      </c>
      <c r="Y132" s="2">
        <f t="shared" ref="Y132:Y195" si="41">(X132/X131)-1</f>
        <v>7.4027625120236751E-2</v>
      </c>
      <c r="Z132">
        <v>8</v>
      </c>
      <c r="AA132" s="2">
        <f t="shared" ref="AA132:AA195" si="42">(Z132/Z131)-1</f>
        <v>-6.2111801242237252E-3</v>
      </c>
      <c r="AB132">
        <v>191.66499300000001</v>
      </c>
      <c r="AC132" s="2">
        <f t="shared" ref="AC132:AC195" si="43">(AB132/AB131)-1</f>
        <v>-1.9264904620649448E-2</v>
      </c>
      <c r="AD132">
        <v>1170.150024</v>
      </c>
      <c r="AE132" s="2">
        <f t="shared" ref="AE132:AE195" si="44">(AD132/AD131)-1</f>
        <v>2.2009759446681709E-2</v>
      </c>
    </row>
    <row r="133" spans="1:31" x14ac:dyDescent="0.3">
      <c r="A133" s="8">
        <v>45036</v>
      </c>
      <c r="B133">
        <v>102.380005</v>
      </c>
      <c r="C133" s="2">
        <f t="shared" si="30"/>
        <v>1.4299813655359817E-2</v>
      </c>
      <c r="D133">
        <v>225.597351</v>
      </c>
      <c r="E133" s="2">
        <f t="shared" si="31"/>
        <v>-3.6892108198024465E-3</v>
      </c>
      <c r="F133">
        <v>1011.3414310000001</v>
      </c>
      <c r="G133" s="2">
        <f t="shared" si="32"/>
        <v>-1.1552840460566927E-3</v>
      </c>
      <c r="H133">
        <v>1191.149658</v>
      </c>
      <c r="I133" s="2">
        <f t="shared" si="33"/>
        <v>-7.1416745372198109E-3</v>
      </c>
      <c r="J133">
        <v>75.820685999999995</v>
      </c>
      <c r="K133" s="2">
        <f t="shared" si="34"/>
        <v>-4.4558273746752031E-3</v>
      </c>
      <c r="L133">
        <v>397.848816</v>
      </c>
      <c r="M133" s="2">
        <f t="shared" si="35"/>
        <v>3.8871174944981046E-3</v>
      </c>
      <c r="N133">
        <v>102.59815999999999</v>
      </c>
      <c r="O133" s="2">
        <f t="shared" si="36"/>
        <v>2.9240354312631833E-3</v>
      </c>
      <c r="P133">
        <v>2207.7866210000002</v>
      </c>
      <c r="Q133" s="2">
        <f t="shared" si="37"/>
        <v>5.9244699390288424E-3</v>
      </c>
      <c r="R133">
        <v>464.62814300000002</v>
      </c>
      <c r="S133" s="2">
        <f t="shared" si="38"/>
        <v>-9.3656184933523789E-3</v>
      </c>
      <c r="T133">
        <v>124.41613</v>
      </c>
      <c r="U133" s="2">
        <f t="shared" si="39"/>
        <v>-9.5945743772635206E-3</v>
      </c>
      <c r="V133">
        <v>117.873131</v>
      </c>
      <c r="W133" s="2">
        <f t="shared" si="40"/>
        <v>-1.2210419944171935E-3</v>
      </c>
      <c r="X133">
        <v>170.14999399999999</v>
      </c>
      <c r="Y133" s="2">
        <f t="shared" si="41"/>
        <v>-6.13319520093214E-3</v>
      </c>
      <c r="Z133">
        <v>7.95</v>
      </c>
      <c r="AA133" s="2">
        <f t="shared" si="42"/>
        <v>-6.2499999999999778E-3</v>
      </c>
      <c r="AB133">
        <v>194.58776900000001</v>
      </c>
      <c r="AC133" s="2">
        <f t="shared" si="43"/>
        <v>1.5249399247362794E-2</v>
      </c>
      <c r="AD133">
        <v>1127.9499510000001</v>
      </c>
      <c r="AE133" s="2">
        <f t="shared" si="44"/>
        <v>-3.6063814155850471E-2</v>
      </c>
    </row>
    <row r="134" spans="1:31" x14ac:dyDescent="0.3">
      <c r="A134" s="8">
        <v>45037</v>
      </c>
      <c r="B134">
        <v>102.33023799999999</v>
      </c>
      <c r="C134" s="2">
        <f t="shared" si="30"/>
        <v>-4.8610077719768441E-4</v>
      </c>
      <c r="D134">
        <v>226.08874499999999</v>
      </c>
      <c r="E134" s="2">
        <f t="shared" si="31"/>
        <v>2.1781904699758048E-3</v>
      </c>
      <c r="F134">
        <v>1022.502747</v>
      </c>
      <c r="G134" s="2">
        <f t="shared" si="32"/>
        <v>1.1036150263283195E-2</v>
      </c>
      <c r="H134">
        <v>1194.9956050000001</v>
      </c>
      <c r="I134" s="2">
        <f t="shared" si="33"/>
        <v>3.2287689243495343E-3</v>
      </c>
      <c r="J134">
        <v>75.869170999999994</v>
      </c>
      <c r="K134" s="2">
        <f t="shared" si="34"/>
        <v>6.3946928678548787E-4</v>
      </c>
      <c r="L134">
        <v>405.75012199999998</v>
      </c>
      <c r="M134" s="2">
        <f t="shared" si="35"/>
        <v>1.9860071671043977E-2</v>
      </c>
      <c r="N134">
        <v>102.797569</v>
      </c>
      <c r="O134" s="2">
        <f t="shared" si="36"/>
        <v>1.9435923607207251E-3</v>
      </c>
      <c r="P134">
        <v>2190.4326169999999</v>
      </c>
      <c r="Q134" s="2">
        <f t="shared" si="37"/>
        <v>-7.8603628787912161E-3</v>
      </c>
      <c r="R134">
        <v>452.697968</v>
      </c>
      <c r="S134" s="2">
        <f t="shared" si="38"/>
        <v>-2.5676823885375399E-2</v>
      </c>
      <c r="T134">
        <v>121.850044</v>
      </c>
      <c r="U134" s="2">
        <f t="shared" si="39"/>
        <v>-2.0625026674595981E-2</v>
      </c>
      <c r="V134">
        <v>117.104607</v>
      </c>
      <c r="W134" s="2">
        <f t="shared" si="40"/>
        <v>-6.5199252236711747E-3</v>
      </c>
      <c r="X134">
        <v>171.050003</v>
      </c>
      <c r="Y134" s="2">
        <f t="shared" si="41"/>
        <v>5.2895035658950817E-3</v>
      </c>
      <c r="Z134">
        <v>7.95</v>
      </c>
      <c r="AA134" s="2">
        <f t="shared" si="42"/>
        <v>0</v>
      </c>
      <c r="AB134">
        <v>193.894226</v>
      </c>
      <c r="AC134" s="2">
        <f t="shared" si="43"/>
        <v>-3.5641654332344563E-3</v>
      </c>
      <c r="AD134">
        <v>1092.9499510000001</v>
      </c>
      <c r="AE134" s="2">
        <f t="shared" si="44"/>
        <v>-3.1029745574234213E-2</v>
      </c>
    </row>
    <row r="135" spans="1:31" x14ac:dyDescent="0.3">
      <c r="A135" s="8">
        <v>45040</v>
      </c>
      <c r="B135">
        <v>101.334808</v>
      </c>
      <c r="C135" s="2">
        <f t="shared" si="30"/>
        <v>-9.7276232270661067E-3</v>
      </c>
      <c r="D135">
        <v>227.56291200000001</v>
      </c>
      <c r="E135" s="2">
        <f t="shared" si="31"/>
        <v>6.5203024591073966E-3</v>
      </c>
      <c r="F135">
        <v>1027.4742429999999</v>
      </c>
      <c r="G135" s="2">
        <f t="shared" si="32"/>
        <v>4.8620857152570363E-3</v>
      </c>
      <c r="H135">
        <v>1193.9732670000001</v>
      </c>
      <c r="I135" s="2">
        <f t="shared" si="33"/>
        <v>-8.5551611714917986E-4</v>
      </c>
      <c r="J135">
        <v>75.869170999999994</v>
      </c>
      <c r="K135" s="2">
        <f t="shared" si="34"/>
        <v>0</v>
      </c>
      <c r="L135">
        <v>406.19738799999999</v>
      </c>
      <c r="M135" s="2">
        <f t="shared" si="35"/>
        <v>1.1023188306029663E-3</v>
      </c>
      <c r="N135">
        <v>102.89727000000001</v>
      </c>
      <c r="O135" s="2">
        <f t="shared" si="36"/>
        <v>9.6987702111905882E-4</v>
      </c>
      <c r="P135">
        <v>2203.9794919999999</v>
      </c>
      <c r="Q135" s="2">
        <f t="shared" si="37"/>
        <v>6.1845659596475588E-3</v>
      </c>
      <c r="R135">
        <v>449.05398600000001</v>
      </c>
      <c r="S135" s="2">
        <f t="shared" si="38"/>
        <v>-8.0494772620671728E-3</v>
      </c>
      <c r="T135">
        <v>125.038208</v>
      </c>
      <c r="U135" s="2">
        <f t="shared" si="39"/>
        <v>2.6164652020971069E-2</v>
      </c>
      <c r="V135">
        <v>119.073959</v>
      </c>
      <c r="W135" s="2">
        <f t="shared" si="40"/>
        <v>1.6817032655256581E-2</v>
      </c>
      <c r="X135">
        <v>173.14999399999999</v>
      </c>
      <c r="Y135" s="2">
        <f t="shared" si="41"/>
        <v>1.2277059124050416E-2</v>
      </c>
      <c r="Z135">
        <v>7.95</v>
      </c>
      <c r="AA135" s="2">
        <f t="shared" si="42"/>
        <v>0</v>
      </c>
      <c r="AB135">
        <v>194.04286200000001</v>
      </c>
      <c r="AC135" s="2">
        <f t="shared" si="43"/>
        <v>7.6658291000386569E-4</v>
      </c>
      <c r="AD135">
        <v>1101.8000489999999</v>
      </c>
      <c r="AE135" s="2">
        <f t="shared" si="44"/>
        <v>8.0974412340679702E-3</v>
      </c>
    </row>
    <row r="136" spans="1:31" x14ac:dyDescent="0.3">
      <c r="A136" s="8">
        <v>45041</v>
      </c>
      <c r="B136">
        <v>100.687775</v>
      </c>
      <c r="C136" s="2">
        <f t="shared" si="30"/>
        <v>-6.3851011589225459E-3</v>
      </c>
      <c r="D136">
        <v>226.28529399999999</v>
      </c>
      <c r="E136" s="2">
        <f t="shared" si="31"/>
        <v>-5.6143507251305014E-3</v>
      </c>
      <c r="F136">
        <v>1026.8892820000001</v>
      </c>
      <c r="G136" s="2">
        <f t="shared" si="32"/>
        <v>-5.6931938098203627E-4</v>
      </c>
      <c r="H136">
        <v>1192.6102289999999</v>
      </c>
      <c r="I136" s="2">
        <f t="shared" si="33"/>
        <v>-1.1415984240794597E-3</v>
      </c>
      <c r="J136">
        <v>76.063079999999999</v>
      </c>
      <c r="K136" s="2">
        <f t="shared" si="34"/>
        <v>2.5558339104563288E-3</v>
      </c>
      <c r="L136">
        <v>409.02990699999998</v>
      </c>
      <c r="M136" s="2">
        <f t="shared" si="35"/>
        <v>6.9732575434482413E-3</v>
      </c>
      <c r="N136">
        <v>102.84742</v>
      </c>
      <c r="O136" s="2">
        <f t="shared" si="36"/>
        <v>-4.8446377634714377E-4</v>
      </c>
      <c r="P136">
        <v>2222.8164059999999</v>
      </c>
      <c r="Q136" s="2">
        <f t="shared" si="37"/>
        <v>8.5467737192537196E-3</v>
      </c>
      <c r="R136">
        <v>439.37008700000001</v>
      </c>
      <c r="S136" s="2">
        <f t="shared" si="38"/>
        <v>-2.1565110881790472E-2</v>
      </c>
      <c r="T136">
        <v>126.126846</v>
      </c>
      <c r="U136" s="2">
        <f t="shared" si="39"/>
        <v>8.7064427538821043E-3</v>
      </c>
      <c r="V136">
        <v>120.130692</v>
      </c>
      <c r="W136" s="2">
        <f t="shared" si="40"/>
        <v>8.8745936464580399E-3</v>
      </c>
      <c r="X136">
        <v>167.60000600000001</v>
      </c>
      <c r="Y136" s="2">
        <f t="shared" si="41"/>
        <v>-3.2053064928203145E-2</v>
      </c>
      <c r="Z136">
        <v>8.15</v>
      </c>
      <c r="AA136" s="2">
        <f t="shared" si="42"/>
        <v>2.515723270440251E-2</v>
      </c>
      <c r="AB136">
        <v>195.826233</v>
      </c>
      <c r="AC136" s="2">
        <f t="shared" si="43"/>
        <v>9.1906034657434077E-3</v>
      </c>
      <c r="AD136">
        <v>1111.5</v>
      </c>
      <c r="AE136" s="2">
        <f t="shared" si="44"/>
        <v>8.8037307756554384E-3</v>
      </c>
    </row>
    <row r="137" spans="1:31" x14ac:dyDescent="0.3">
      <c r="A137" s="8">
        <v>45042</v>
      </c>
      <c r="B137">
        <v>101.18549299999999</v>
      </c>
      <c r="C137" s="2">
        <f t="shared" si="30"/>
        <v>4.9431820297944906E-3</v>
      </c>
      <c r="D137">
        <v>225.79390000000001</v>
      </c>
      <c r="E137" s="2">
        <f t="shared" si="31"/>
        <v>-2.171568427243864E-3</v>
      </c>
      <c r="F137">
        <v>1038.6843260000001</v>
      </c>
      <c r="G137" s="2">
        <f t="shared" si="32"/>
        <v>1.1486188634696415E-2</v>
      </c>
      <c r="H137">
        <v>1195.190308</v>
      </c>
      <c r="I137" s="2">
        <f t="shared" si="33"/>
        <v>2.163388286685608E-3</v>
      </c>
      <c r="J137">
        <v>76.063079999999999</v>
      </c>
      <c r="K137" s="2">
        <f t="shared" si="34"/>
        <v>0</v>
      </c>
      <c r="L137">
        <v>409.72564699999998</v>
      </c>
      <c r="M137" s="2">
        <f t="shared" si="35"/>
        <v>1.7009514172272588E-3</v>
      </c>
      <c r="N137">
        <v>101.05270400000001</v>
      </c>
      <c r="O137" s="2">
        <f t="shared" si="36"/>
        <v>-1.7450277313713736E-2</v>
      </c>
      <c r="P137">
        <v>2250.7014159999999</v>
      </c>
      <c r="Q137" s="2">
        <f t="shared" si="37"/>
        <v>1.2544900210710308E-2</v>
      </c>
      <c r="R137">
        <v>439.56976300000002</v>
      </c>
      <c r="S137" s="2">
        <f t="shared" si="38"/>
        <v>4.5445970471824637E-4</v>
      </c>
      <c r="T137">
        <v>128.57629399999999</v>
      </c>
      <c r="U137" s="2">
        <f t="shared" si="39"/>
        <v>1.9420512584608529E-2</v>
      </c>
      <c r="V137">
        <v>120.370857</v>
      </c>
      <c r="W137" s="2">
        <f t="shared" si="40"/>
        <v>1.9991976738134021E-3</v>
      </c>
      <c r="X137">
        <v>172.25</v>
      </c>
      <c r="Y137" s="2">
        <f t="shared" si="41"/>
        <v>2.7744593278833163E-2</v>
      </c>
      <c r="Z137">
        <v>8.1999999999999993</v>
      </c>
      <c r="AA137" s="2">
        <f t="shared" si="42"/>
        <v>6.1349693251533388E-3</v>
      </c>
      <c r="AB137">
        <v>196.37117000000001</v>
      </c>
      <c r="AC137" s="2">
        <f t="shared" si="43"/>
        <v>2.7827579157895244E-3</v>
      </c>
      <c r="AD137">
        <v>1125.5</v>
      </c>
      <c r="AE137" s="2">
        <f t="shared" si="44"/>
        <v>1.2595591542959861E-2</v>
      </c>
    </row>
    <row r="138" spans="1:31" x14ac:dyDescent="0.3">
      <c r="A138" s="8">
        <v>45043</v>
      </c>
      <c r="B138">
        <v>100.986397</v>
      </c>
      <c r="C138" s="2">
        <f t="shared" si="30"/>
        <v>-1.967633838578009E-3</v>
      </c>
      <c r="D138">
        <v>227.75945999999999</v>
      </c>
      <c r="E138" s="2">
        <f t="shared" si="31"/>
        <v>8.7051067367187596E-3</v>
      </c>
      <c r="F138">
        <v>1044.2404790000001</v>
      </c>
      <c r="G138" s="2">
        <f t="shared" si="32"/>
        <v>5.3492219540818287E-3</v>
      </c>
      <c r="H138">
        <v>1213.3973390000001</v>
      </c>
      <c r="I138" s="2">
        <f t="shared" si="33"/>
        <v>1.5233583202717949E-2</v>
      </c>
      <c r="J138">
        <v>78.002228000000002</v>
      </c>
      <c r="K138" s="2">
        <f t="shared" si="34"/>
        <v>2.549394528856852E-2</v>
      </c>
      <c r="L138">
        <v>413.45266700000002</v>
      </c>
      <c r="M138" s="2">
        <f t="shared" si="35"/>
        <v>9.0963795585878859E-3</v>
      </c>
      <c r="N138">
        <v>101.401672</v>
      </c>
      <c r="O138" s="2">
        <f t="shared" si="36"/>
        <v>3.4533266917824434E-3</v>
      </c>
      <c r="P138">
        <v>2279.8222660000001</v>
      </c>
      <c r="Q138" s="2">
        <f t="shared" si="37"/>
        <v>1.2938566525521056E-2</v>
      </c>
      <c r="R138">
        <v>451.45004299999999</v>
      </c>
      <c r="S138" s="2">
        <f t="shared" si="38"/>
        <v>2.7027063733680912E-2</v>
      </c>
      <c r="T138">
        <v>128.1875</v>
      </c>
      <c r="U138" s="2">
        <f t="shared" si="39"/>
        <v>-3.0238389045494918E-3</v>
      </c>
      <c r="V138">
        <v>120.178719</v>
      </c>
      <c r="W138" s="2">
        <f t="shared" si="40"/>
        <v>-1.5962169314787111E-3</v>
      </c>
      <c r="X138">
        <v>173.449997</v>
      </c>
      <c r="Y138" s="2">
        <f t="shared" si="41"/>
        <v>6.9666008708273441E-3</v>
      </c>
      <c r="Z138">
        <v>8.1999999999999993</v>
      </c>
      <c r="AA138" s="2">
        <f t="shared" si="42"/>
        <v>0</v>
      </c>
      <c r="AB138">
        <v>196.668396</v>
      </c>
      <c r="AC138" s="2">
        <f t="shared" si="43"/>
        <v>1.5135928558147604E-3</v>
      </c>
      <c r="AD138">
        <v>1132.5</v>
      </c>
      <c r="AE138" s="2">
        <f t="shared" si="44"/>
        <v>6.2194580186583082E-3</v>
      </c>
    </row>
    <row r="139" spans="1:31" x14ac:dyDescent="0.3">
      <c r="A139" s="8">
        <v>45044</v>
      </c>
      <c r="B139">
        <v>102.82795</v>
      </c>
      <c r="C139" s="2">
        <f t="shared" si="30"/>
        <v>1.8235654055466455E-2</v>
      </c>
      <c r="D139">
        <v>229.08622700000001</v>
      </c>
      <c r="E139" s="2">
        <f t="shared" si="31"/>
        <v>5.825299199427425E-3</v>
      </c>
      <c r="F139">
        <v>1054.9976810000001</v>
      </c>
      <c r="G139" s="2">
        <f t="shared" si="32"/>
        <v>1.030146045506819E-2</v>
      </c>
      <c r="H139">
        <v>1219.725952</v>
      </c>
      <c r="I139" s="2">
        <f t="shared" si="33"/>
        <v>5.2156147014592591E-3</v>
      </c>
      <c r="J139">
        <v>78.923325000000006</v>
      </c>
      <c r="K139" s="2">
        <f t="shared" si="34"/>
        <v>1.180859859541461E-2</v>
      </c>
      <c r="L139">
        <v>422.94418300000001</v>
      </c>
      <c r="M139" s="2">
        <f t="shared" si="35"/>
        <v>2.295671731632587E-2</v>
      </c>
      <c r="N139">
        <v>102.398735</v>
      </c>
      <c r="O139" s="2">
        <f t="shared" si="36"/>
        <v>9.832806307177977E-3</v>
      </c>
      <c r="P139">
        <v>2337.9645999999998</v>
      </c>
      <c r="Q139" s="2">
        <f t="shared" si="37"/>
        <v>2.5503011733459147E-2</v>
      </c>
      <c r="R139">
        <v>459.28698700000001</v>
      </c>
      <c r="S139" s="2">
        <f t="shared" si="38"/>
        <v>1.7359493307214091E-2</v>
      </c>
      <c r="T139">
        <v>132.11438000000001</v>
      </c>
      <c r="U139" s="2">
        <f t="shared" si="39"/>
        <v>3.0633876157971862E-2</v>
      </c>
      <c r="V139">
        <v>126.95137800000001</v>
      </c>
      <c r="W139" s="2">
        <f t="shared" si="40"/>
        <v>5.6354894247125475E-2</v>
      </c>
      <c r="X139">
        <v>167.85000600000001</v>
      </c>
      <c r="Y139" s="2">
        <f t="shared" si="41"/>
        <v>-3.2285910042419874E-2</v>
      </c>
      <c r="Z139">
        <v>8.3000000000000007</v>
      </c>
      <c r="AA139" s="2">
        <f t="shared" si="42"/>
        <v>1.2195121951219745E-2</v>
      </c>
      <c r="AB139">
        <v>199.244415</v>
      </c>
      <c r="AC139" s="2">
        <f t="shared" si="43"/>
        <v>1.3098286518795854E-2</v>
      </c>
      <c r="AD139">
        <v>1138.349976</v>
      </c>
      <c r="AE139" s="2">
        <f t="shared" si="44"/>
        <v>5.1655417218543498E-3</v>
      </c>
    </row>
    <row r="140" spans="1:31" x14ac:dyDescent="0.3">
      <c r="A140" s="8">
        <v>45048</v>
      </c>
      <c r="B140">
        <v>103.82338</v>
      </c>
      <c r="C140" s="2">
        <f t="shared" si="30"/>
        <v>9.6805391919221329E-3</v>
      </c>
      <c r="D140">
        <v>232.03457599999999</v>
      </c>
      <c r="E140" s="2">
        <f t="shared" si="31"/>
        <v>1.2870040414956874E-2</v>
      </c>
      <c r="F140">
        <v>1058.4182129999999</v>
      </c>
      <c r="G140" s="2">
        <f t="shared" si="32"/>
        <v>3.2422175532724751E-3</v>
      </c>
      <c r="H140">
        <v>1243.77478</v>
      </c>
      <c r="I140" s="2">
        <f t="shared" si="33"/>
        <v>1.97165830247088E-2</v>
      </c>
      <c r="J140">
        <v>79.650504999999995</v>
      </c>
      <c r="K140" s="2">
        <f t="shared" si="34"/>
        <v>9.2137527150559784E-3</v>
      </c>
      <c r="L140">
        <v>421.85095200000001</v>
      </c>
      <c r="M140" s="2">
        <f t="shared" si="35"/>
        <v>-2.5848115281916773E-3</v>
      </c>
      <c r="N140">
        <v>105.29022999999999</v>
      </c>
      <c r="O140" s="2">
        <f t="shared" si="36"/>
        <v>2.8237604693065688E-2</v>
      </c>
      <c r="P140">
        <v>2357.7902829999998</v>
      </c>
      <c r="Q140" s="2">
        <f t="shared" si="37"/>
        <v>8.4798901574472119E-3</v>
      </c>
      <c r="R140">
        <v>474.01254299999999</v>
      </c>
      <c r="S140" s="2">
        <f t="shared" si="38"/>
        <v>3.2061774918086261E-2</v>
      </c>
      <c r="T140">
        <v>134.991501</v>
      </c>
      <c r="U140" s="2">
        <f t="shared" si="39"/>
        <v>2.1777500677821582E-2</v>
      </c>
      <c r="V140">
        <v>131.08223000000001</v>
      </c>
      <c r="W140" s="2">
        <f t="shared" si="40"/>
        <v>3.2538851212784881E-2</v>
      </c>
      <c r="X140">
        <v>171.300003</v>
      </c>
      <c r="Y140" s="2">
        <f t="shared" si="41"/>
        <v>2.0554047522643559E-2</v>
      </c>
      <c r="Z140">
        <v>8.1</v>
      </c>
      <c r="AA140" s="2">
        <f t="shared" si="42"/>
        <v>-2.4096385542168752E-2</v>
      </c>
      <c r="AB140">
        <v>199.88841199999999</v>
      </c>
      <c r="AC140" s="2">
        <f t="shared" si="43"/>
        <v>3.2321959940506684E-3</v>
      </c>
      <c r="AD140">
        <v>1157.9499510000001</v>
      </c>
      <c r="AE140" s="2">
        <f t="shared" si="44"/>
        <v>1.721788150676784E-2</v>
      </c>
    </row>
    <row r="141" spans="1:31" x14ac:dyDescent="0.3">
      <c r="A141" s="8">
        <v>45049</v>
      </c>
      <c r="B141">
        <v>105.864014</v>
      </c>
      <c r="C141" s="2">
        <f t="shared" si="30"/>
        <v>1.965486001322625E-2</v>
      </c>
      <c r="D141">
        <v>232.820786</v>
      </c>
      <c r="E141" s="2">
        <f t="shared" si="31"/>
        <v>3.3883312287044109E-3</v>
      </c>
      <c r="F141">
        <v>1049.8917240000001</v>
      </c>
      <c r="G141" s="2">
        <f t="shared" si="32"/>
        <v>-8.0558789477291892E-3</v>
      </c>
      <c r="H141">
        <v>1235.6936040000001</v>
      </c>
      <c r="I141" s="2">
        <f t="shared" si="33"/>
        <v>-6.4972984900046882E-3</v>
      </c>
      <c r="J141">
        <v>80.183768999999998</v>
      </c>
      <c r="K141" s="2">
        <f t="shared" si="34"/>
        <v>6.6950485750216782E-3</v>
      </c>
      <c r="L141">
        <v>424.53439300000002</v>
      </c>
      <c r="M141" s="2">
        <f t="shared" si="35"/>
        <v>6.3611116373634147E-3</v>
      </c>
      <c r="N141">
        <v>104.74185199999999</v>
      </c>
      <c r="O141" s="2">
        <f t="shared" si="36"/>
        <v>-5.2082515158339282E-3</v>
      </c>
      <c r="P141">
        <v>2329.9553219999998</v>
      </c>
      <c r="Q141" s="2">
        <f t="shared" si="37"/>
        <v>-1.1805528761694384E-2</v>
      </c>
      <c r="R141">
        <v>475.260468</v>
      </c>
      <c r="S141" s="2">
        <f t="shared" si="38"/>
        <v>2.6326834984196079E-3</v>
      </c>
      <c r="T141">
        <v>132.54205300000001</v>
      </c>
      <c r="U141" s="2">
        <f t="shared" si="39"/>
        <v>-1.8145201600506589E-2</v>
      </c>
      <c r="V141">
        <v>130.79402200000001</v>
      </c>
      <c r="W141" s="2">
        <f t="shared" si="40"/>
        <v>-2.1986809348605307E-3</v>
      </c>
      <c r="X141">
        <v>171.25</v>
      </c>
      <c r="Y141" s="2">
        <f t="shared" si="41"/>
        <v>-2.9190308887505623E-4</v>
      </c>
      <c r="Z141">
        <v>8.1</v>
      </c>
      <c r="AA141" s="2">
        <f t="shared" si="42"/>
        <v>0</v>
      </c>
      <c r="AB141">
        <v>201.91949500000001</v>
      </c>
      <c r="AC141" s="2">
        <f t="shared" si="43"/>
        <v>1.0161084275360777E-2</v>
      </c>
      <c r="AD141">
        <v>1157.25</v>
      </c>
      <c r="AE141" s="2">
        <f t="shared" si="44"/>
        <v>-6.0447431203358715E-4</v>
      </c>
    </row>
    <row r="142" spans="1:31" x14ac:dyDescent="0.3">
      <c r="A142" s="8">
        <v>45050</v>
      </c>
      <c r="B142">
        <v>106.759895</v>
      </c>
      <c r="C142" s="2">
        <f t="shared" si="30"/>
        <v>8.4625640588311679E-3</v>
      </c>
      <c r="D142">
        <v>233.361313</v>
      </c>
      <c r="E142" s="2">
        <f t="shared" si="31"/>
        <v>2.3216440820708062E-3</v>
      </c>
      <c r="F142">
        <v>1057.674683</v>
      </c>
      <c r="G142" s="2">
        <f t="shared" si="32"/>
        <v>7.4131063442879341E-3</v>
      </c>
      <c r="H142">
        <v>1239.9776609999999</v>
      </c>
      <c r="I142" s="2">
        <f t="shared" si="33"/>
        <v>3.4669249611167796E-3</v>
      </c>
      <c r="J142">
        <v>80.765518</v>
      </c>
      <c r="K142" s="2">
        <f t="shared" si="34"/>
        <v>7.2551964974358896E-3</v>
      </c>
      <c r="L142">
        <v>422.00003099999998</v>
      </c>
      <c r="M142" s="2">
        <f t="shared" si="35"/>
        <v>-5.9697448352553639E-3</v>
      </c>
      <c r="N142">
        <v>105.34008799999999</v>
      </c>
      <c r="O142" s="2">
        <f t="shared" si="36"/>
        <v>5.7115278045685169E-3</v>
      </c>
      <c r="P142">
        <v>2330.5483399999998</v>
      </c>
      <c r="Q142" s="2">
        <f t="shared" si="37"/>
        <v>2.5451904352014054E-4</v>
      </c>
      <c r="R142">
        <v>480.35201999999998</v>
      </c>
      <c r="S142" s="2">
        <f t="shared" si="38"/>
        <v>1.0713182229160179E-2</v>
      </c>
      <c r="T142">
        <v>135.613586</v>
      </c>
      <c r="U142" s="2">
        <f t="shared" si="39"/>
        <v>2.317402613342634E-2</v>
      </c>
      <c r="V142">
        <v>131.51452599999999</v>
      </c>
      <c r="W142" s="2">
        <f t="shared" si="40"/>
        <v>5.5086921327336391E-3</v>
      </c>
      <c r="X142">
        <v>173.699997</v>
      </c>
      <c r="Y142" s="2">
        <f t="shared" si="41"/>
        <v>1.4306551824817548E-2</v>
      </c>
      <c r="Z142">
        <v>8.6</v>
      </c>
      <c r="AA142" s="2">
        <f t="shared" si="42"/>
        <v>6.1728395061728447E-2</v>
      </c>
      <c r="AB142">
        <v>201.96904000000001</v>
      </c>
      <c r="AC142" s="2">
        <f t="shared" si="43"/>
        <v>2.4537006691693897E-4</v>
      </c>
      <c r="AD142">
        <v>1169.0500489999999</v>
      </c>
      <c r="AE142" s="2">
        <f t="shared" si="44"/>
        <v>1.0196629077554586E-2</v>
      </c>
    </row>
    <row r="143" spans="1:31" x14ac:dyDescent="0.3">
      <c r="A143" s="8">
        <v>45051</v>
      </c>
      <c r="B143">
        <v>105.81424</v>
      </c>
      <c r="C143" s="2">
        <f t="shared" si="30"/>
        <v>-8.8577737923027922E-3</v>
      </c>
      <c r="D143">
        <v>233.31218000000001</v>
      </c>
      <c r="E143" s="2">
        <f t="shared" si="31"/>
        <v>-2.1054475297699327E-4</v>
      </c>
      <c r="F143">
        <v>1046.520874</v>
      </c>
      <c r="G143" s="2">
        <f t="shared" si="32"/>
        <v>-1.0545595143076625E-2</v>
      </c>
      <c r="H143">
        <v>1225.9085689999999</v>
      </c>
      <c r="I143" s="2">
        <f t="shared" si="33"/>
        <v>-1.1346246341771726E-2</v>
      </c>
      <c r="J143">
        <v>80.280731000000003</v>
      </c>
      <c r="K143" s="2">
        <f t="shared" si="34"/>
        <v>-6.0024006779724193E-3</v>
      </c>
      <c r="L143">
        <v>426.12460299999998</v>
      </c>
      <c r="M143" s="2">
        <f t="shared" si="35"/>
        <v>9.7738665805926495E-3</v>
      </c>
      <c r="N143">
        <v>104.49258399999999</v>
      </c>
      <c r="O143" s="2">
        <f t="shared" si="36"/>
        <v>-8.0454081261067678E-3</v>
      </c>
      <c r="P143">
        <v>2350.9182129999999</v>
      </c>
      <c r="Q143" s="2">
        <f t="shared" si="37"/>
        <v>8.7403778116870168E-3</v>
      </c>
      <c r="R143">
        <v>483.44686899999999</v>
      </c>
      <c r="S143" s="2">
        <f t="shared" si="38"/>
        <v>6.4428770383853085E-3</v>
      </c>
      <c r="T143">
        <v>131.29789700000001</v>
      </c>
      <c r="U143" s="2">
        <f t="shared" si="39"/>
        <v>-3.1823426599750793E-2</v>
      </c>
      <c r="V143">
        <v>127.095482</v>
      </c>
      <c r="W143" s="2">
        <f t="shared" si="40"/>
        <v>-3.3601185621122798E-2</v>
      </c>
      <c r="X143">
        <v>180.75</v>
      </c>
      <c r="Y143" s="2">
        <f t="shared" si="41"/>
        <v>4.0587237315841795E-2</v>
      </c>
      <c r="Z143">
        <v>8.65</v>
      </c>
      <c r="AA143" s="2">
        <f t="shared" si="42"/>
        <v>5.8139534883721034E-3</v>
      </c>
      <c r="AB143">
        <v>198.30316199999999</v>
      </c>
      <c r="AC143" s="2">
        <f t="shared" si="43"/>
        <v>-1.8150692799252854E-2</v>
      </c>
      <c r="AD143">
        <v>1214.9499510000001</v>
      </c>
      <c r="AE143" s="2">
        <f t="shared" si="44"/>
        <v>3.9262563685158458E-2</v>
      </c>
    </row>
    <row r="144" spans="1:31" x14ac:dyDescent="0.3">
      <c r="A144" s="8">
        <v>45054</v>
      </c>
      <c r="B144">
        <v>106.809669</v>
      </c>
      <c r="C144" s="2">
        <f t="shared" si="30"/>
        <v>9.4073255168680703E-3</v>
      </c>
      <c r="D144">
        <v>228.84053</v>
      </c>
      <c r="E144" s="2">
        <f t="shared" si="31"/>
        <v>-1.916595181614611E-2</v>
      </c>
      <c r="F144">
        <v>1066.548096</v>
      </c>
      <c r="G144" s="2">
        <f t="shared" si="32"/>
        <v>1.9136954166477427E-2</v>
      </c>
      <c r="H144">
        <v>1232.237183</v>
      </c>
      <c r="I144" s="2">
        <f t="shared" si="33"/>
        <v>5.1623866249359551E-3</v>
      </c>
      <c r="J144">
        <v>80.717040999999995</v>
      </c>
      <c r="K144" s="2">
        <f t="shared" si="34"/>
        <v>5.4348035271376549E-3</v>
      </c>
      <c r="L144">
        <v>428.80807499999997</v>
      </c>
      <c r="M144" s="2">
        <f t="shared" si="35"/>
        <v>6.2973880904970692E-3</v>
      </c>
      <c r="N144">
        <v>104.592293</v>
      </c>
      <c r="O144" s="2">
        <f t="shared" si="36"/>
        <v>9.5422082776708272E-4</v>
      </c>
      <c r="P144">
        <v>2338.953125</v>
      </c>
      <c r="Q144" s="2">
        <f t="shared" si="37"/>
        <v>-5.0895381786724148E-3</v>
      </c>
      <c r="R144">
        <v>477.80624399999999</v>
      </c>
      <c r="S144" s="2">
        <f t="shared" si="38"/>
        <v>-1.1667517904640712E-2</v>
      </c>
      <c r="T144">
        <v>132.77534499999999</v>
      </c>
      <c r="U144" s="2">
        <f t="shared" si="39"/>
        <v>1.1252640246020018E-2</v>
      </c>
      <c r="V144">
        <v>128.344345</v>
      </c>
      <c r="W144" s="2">
        <f t="shared" si="40"/>
        <v>9.8261793444396339E-3</v>
      </c>
      <c r="X144">
        <v>188.10000600000001</v>
      </c>
      <c r="Y144" s="2">
        <f t="shared" si="41"/>
        <v>4.0663933609958569E-2</v>
      </c>
      <c r="Z144">
        <v>8.5500000000000007</v>
      </c>
      <c r="AA144" s="2">
        <f t="shared" si="42"/>
        <v>-1.1560693641618491E-2</v>
      </c>
      <c r="AB144">
        <v>200.82963599999999</v>
      </c>
      <c r="AC144" s="2">
        <f t="shared" si="43"/>
        <v>1.2740462504576833E-2</v>
      </c>
      <c r="AD144">
        <v>1229.8000489999999</v>
      </c>
      <c r="AE144" s="2">
        <f t="shared" si="44"/>
        <v>1.2222806369741379E-2</v>
      </c>
    </row>
    <row r="145" spans="1:31" x14ac:dyDescent="0.3">
      <c r="A145" s="8">
        <v>45055</v>
      </c>
      <c r="B145">
        <v>107.058533</v>
      </c>
      <c r="C145" s="2">
        <f t="shared" si="30"/>
        <v>2.3299763245216987E-3</v>
      </c>
      <c r="D145">
        <v>232.280258</v>
      </c>
      <c r="E145" s="2">
        <f t="shared" si="31"/>
        <v>1.5031113588139355E-2</v>
      </c>
      <c r="F145">
        <v>1069.770264</v>
      </c>
      <c r="G145" s="2">
        <f t="shared" si="32"/>
        <v>3.0211183275132836E-3</v>
      </c>
      <c r="H145">
        <v>1237.202759</v>
      </c>
      <c r="I145" s="2">
        <f t="shared" si="33"/>
        <v>4.0297242028608515E-3</v>
      </c>
      <c r="J145">
        <v>81.444220999999999</v>
      </c>
      <c r="K145" s="2">
        <f t="shared" si="34"/>
        <v>9.0090022006630299E-3</v>
      </c>
      <c r="L145">
        <v>421.20489500000002</v>
      </c>
      <c r="M145" s="2">
        <f t="shared" si="35"/>
        <v>-1.7730962738982781E-2</v>
      </c>
      <c r="N145">
        <v>104.841553</v>
      </c>
      <c r="O145" s="2">
        <f t="shared" si="36"/>
        <v>2.383158384337225E-3</v>
      </c>
      <c r="P145">
        <v>2347.8034670000002</v>
      </c>
      <c r="Q145" s="2">
        <f t="shared" si="37"/>
        <v>3.7838902821107911E-3</v>
      </c>
      <c r="R145">
        <v>480.50173999999998</v>
      </c>
      <c r="S145" s="2">
        <f t="shared" si="38"/>
        <v>5.6413996967357161E-3</v>
      </c>
      <c r="T145">
        <v>129.47053500000001</v>
      </c>
      <c r="U145" s="2">
        <f t="shared" si="39"/>
        <v>-2.48902384701013E-2</v>
      </c>
      <c r="V145">
        <v>126.759254</v>
      </c>
      <c r="W145" s="2">
        <f t="shared" si="40"/>
        <v>-1.2350298721770736E-2</v>
      </c>
      <c r="X145">
        <v>181.699997</v>
      </c>
      <c r="Y145" s="2">
        <f t="shared" si="41"/>
        <v>-3.4024501838665566E-2</v>
      </c>
      <c r="Z145">
        <v>8.4</v>
      </c>
      <c r="AA145" s="2">
        <f t="shared" si="42"/>
        <v>-1.7543859649122862E-2</v>
      </c>
      <c r="AB145">
        <v>201.424103</v>
      </c>
      <c r="AC145" s="2">
        <f t="shared" si="43"/>
        <v>2.9600561542619808E-3</v>
      </c>
      <c r="AD145">
        <v>1229.9499510000001</v>
      </c>
      <c r="AE145" s="2">
        <f t="shared" si="44"/>
        <v>1.2189135959306263E-4</v>
      </c>
    </row>
    <row r="146" spans="1:31" x14ac:dyDescent="0.3">
      <c r="A146" s="8">
        <v>45056</v>
      </c>
      <c r="B146">
        <v>107.55624400000001</v>
      </c>
      <c r="C146" s="2">
        <f t="shared" si="30"/>
        <v>4.6489615171545484E-3</v>
      </c>
      <c r="D146">
        <v>232.476822</v>
      </c>
      <c r="E146" s="2">
        <f t="shared" si="31"/>
        <v>8.4623635987179924E-4</v>
      </c>
      <c r="F146">
        <v>1069.076294</v>
      </c>
      <c r="G146" s="2">
        <f t="shared" si="32"/>
        <v>-6.4870937560479458E-4</v>
      </c>
      <c r="H146">
        <v>1229.9490969999999</v>
      </c>
      <c r="I146" s="2">
        <f t="shared" si="33"/>
        <v>-5.8629533010927659E-3</v>
      </c>
      <c r="J146">
        <v>81.686615000000003</v>
      </c>
      <c r="K146" s="2">
        <f t="shared" si="34"/>
        <v>2.976196432648015E-3</v>
      </c>
      <c r="L146">
        <v>422.74542200000002</v>
      </c>
      <c r="M146" s="2">
        <f t="shared" si="35"/>
        <v>3.6574290049502522E-3</v>
      </c>
      <c r="N146">
        <v>104.592293</v>
      </c>
      <c r="O146" s="2">
        <f t="shared" si="36"/>
        <v>-2.3774924432873323E-3</v>
      </c>
      <c r="P146">
        <v>2338.0139159999999</v>
      </c>
      <c r="Q146" s="2">
        <f t="shared" si="37"/>
        <v>-4.1696637463907171E-3</v>
      </c>
      <c r="R146">
        <v>479.35366800000003</v>
      </c>
      <c r="S146" s="2">
        <f t="shared" si="38"/>
        <v>-2.3893191312895912E-3</v>
      </c>
      <c r="T146">
        <v>128.53741500000001</v>
      </c>
      <c r="U146" s="2">
        <f t="shared" si="39"/>
        <v>-7.207199692192523E-3</v>
      </c>
      <c r="V146">
        <v>126.278915</v>
      </c>
      <c r="W146" s="2">
        <f t="shared" si="40"/>
        <v>-3.7893801426127638E-3</v>
      </c>
      <c r="X146">
        <v>182.300003</v>
      </c>
      <c r="Y146" s="2">
        <f t="shared" si="41"/>
        <v>3.302179471142308E-3</v>
      </c>
      <c r="Z146">
        <v>8.35</v>
      </c>
      <c r="AA146" s="2">
        <f t="shared" si="42"/>
        <v>-5.9523809523810423E-3</v>
      </c>
      <c r="AB146">
        <v>202.26625100000001</v>
      </c>
      <c r="AC146" s="2">
        <f t="shared" si="43"/>
        <v>4.1809693450640673E-3</v>
      </c>
      <c r="AD146">
        <v>1241.0500489999999</v>
      </c>
      <c r="AE146" s="2">
        <f t="shared" si="44"/>
        <v>9.0248371415235784E-3</v>
      </c>
    </row>
    <row r="147" spans="1:31" x14ac:dyDescent="0.3">
      <c r="A147" s="8">
        <v>45057</v>
      </c>
      <c r="B147">
        <v>108.103729</v>
      </c>
      <c r="C147" s="2">
        <f t="shared" si="30"/>
        <v>5.0902205175553661E-3</v>
      </c>
      <c r="D147">
        <v>232.08369400000001</v>
      </c>
      <c r="E147" s="2">
        <f t="shared" si="31"/>
        <v>-1.691041698771989E-3</v>
      </c>
      <c r="F147">
        <v>1078.7923579999999</v>
      </c>
      <c r="G147" s="2">
        <f t="shared" si="32"/>
        <v>9.0882793440745235E-3</v>
      </c>
      <c r="H147">
        <v>1222.9876710000001</v>
      </c>
      <c r="I147" s="2">
        <f t="shared" si="33"/>
        <v>-5.6599301686384162E-3</v>
      </c>
      <c r="J147">
        <v>81.395736999999997</v>
      </c>
      <c r="K147" s="2">
        <f t="shared" si="34"/>
        <v>-3.5609016238462576E-3</v>
      </c>
      <c r="L147">
        <v>417.82574499999998</v>
      </c>
      <c r="M147" s="2">
        <f t="shared" si="35"/>
        <v>-1.163744595204641E-2</v>
      </c>
      <c r="N147">
        <v>106.13774100000001</v>
      </c>
      <c r="O147" s="2">
        <f t="shared" si="36"/>
        <v>1.4775926176511023E-2</v>
      </c>
      <c r="P147">
        <v>2217.0812989999999</v>
      </c>
      <c r="Q147" s="2">
        <f t="shared" si="37"/>
        <v>-5.1724506929752612E-2</v>
      </c>
      <c r="R147">
        <v>483.24719199999998</v>
      </c>
      <c r="S147" s="2">
        <f t="shared" si="38"/>
        <v>8.1224454091377574E-3</v>
      </c>
      <c r="T147">
        <v>127.993088</v>
      </c>
      <c r="U147" s="2">
        <f t="shared" si="39"/>
        <v>-4.234774754105719E-3</v>
      </c>
      <c r="V147">
        <v>126.423019</v>
      </c>
      <c r="W147" s="2">
        <f t="shared" si="40"/>
        <v>1.1411564630563475E-3</v>
      </c>
      <c r="X147">
        <v>183</v>
      </c>
      <c r="Y147" s="2">
        <f t="shared" si="41"/>
        <v>3.839807945587248E-3</v>
      </c>
      <c r="Z147">
        <v>8.35</v>
      </c>
      <c r="AA147" s="2">
        <f t="shared" si="42"/>
        <v>0</v>
      </c>
      <c r="AB147">
        <v>204.396423</v>
      </c>
      <c r="AC147" s="2">
        <f t="shared" si="43"/>
        <v>1.0531524609115328E-2</v>
      </c>
      <c r="AD147">
        <v>1239.8000489999999</v>
      </c>
      <c r="AE147" s="2">
        <f t="shared" si="44"/>
        <v>-1.0072115955414018E-3</v>
      </c>
    </row>
    <row r="148" spans="1:31" x14ac:dyDescent="0.3">
      <c r="A148" s="8">
        <v>45058</v>
      </c>
      <c r="B148">
        <v>106.809669</v>
      </c>
      <c r="C148" s="2">
        <f t="shared" si="30"/>
        <v>-1.1970539887666609E-2</v>
      </c>
      <c r="D148">
        <v>231.00264000000001</v>
      </c>
      <c r="E148" s="2">
        <f t="shared" si="31"/>
        <v>-4.6580351310677726E-3</v>
      </c>
      <c r="F148">
        <v>1086.12915</v>
      </c>
      <c r="G148" s="2">
        <f t="shared" si="32"/>
        <v>6.800930638405589E-3</v>
      </c>
      <c r="H148">
        <v>1212.3748780000001</v>
      </c>
      <c r="I148" s="2">
        <f t="shared" si="33"/>
        <v>-8.6777595977907129E-3</v>
      </c>
      <c r="J148">
        <v>81.007912000000005</v>
      </c>
      <c r="K148" s="2">
        <f t="shared" si="34"/>
        <v>-4.7646844207577255E-3</v>
      </c>
      <c r="L148">
        <v>417.87545799999998</v>
      </c>
      <c r="M148" s="2">
        <f t="shared" si="35"/>
        <v>1.1898022224543503E-4</v>
      </c>
      <c r="N148">
        <v>108.231583</v>
      </c>
      <c r="O148" s="2">
        <f t="shared" si="36"/>
        <v>1.9727591526561561E-2</v>
      </c>
      <c r="P148">
        <v>2196.266846</v>
      </c>
      <c r="Q148" s="2">
        <f t="shared" si="37"/>
        <v>-9.3882227094640447E-3</v>
      </c>
      <c r="R148">
        <v>499.02099600000003</v>
      </c>
      <c r="S148" s="2">
        <f t="shared" si="38"/>
        <v>3.2641273992131126E-2</v>
      </c>
      <c r="T148">
        <v>128.031982</v>
      </c>
      <c r="U148" s="2">
        <f t="shared" si="39"/>
        <v>3.0387578429236228E-4</v>
      </c>
      <c r="V148">
        <v>127.623856</v>
      </c>
      <c r="W148" s="2">
        <f t="shared" si="40"/>
        <v>9.4985629159829443E-3</v>
      </c>
      <c r="X148">
        <v>181.39999399999999</v>
      </c>
      <c r="Y148" s="2">
        <f t="shared" si="41"/>
        <v>-8.7432021857923869E-3</v>
      </c>
      <c r="Z148">
        <v>8.25</v>
      </c>
      <c r="AA148" s="2">
        <f t="shared" si="42"/>
        <v>-1.19760479041916E-2</v>
      </c>
      <c r="AB148">
        <v>205.139511</v>
      </c>
      <c r="AC148" s="2">
        <f t="shared" si="43"/>
        <v>3.6355235042444534E-3</v>
      </c>
      <c r="AD148">
        <v>1237.4499510000001</v>
      </c>
      <c r="AE148" s="2">
        <f t="shared" si="44"/>
        <v>-1.8955459808986941E-3</v>
      </c>
    </row>
    <row r="149" spans="1:31" x14ac:dyDescent="0.3">
      <c r="A149" s="8">
        <v>45061</v>
      </c>
      <c r="B149">
        <v>107.158073</v>
      </c>
      <c r="C149" s="2">
        <f t="shared" si="30"/>
        <v>3.2619144246202048E-3</v>
      </c>
      <c r="D149">
        <v>233.60701</v>
      </c>
      <c r="E149" s="2">
        <f t="shared" si="31"/>
        <v>1.1274200156327074E-2</v>
      </c>
      <c r="F149">
        <v>1090.3427730000001</v>
      </c>
      <c r="G149" s="2">
        <f t="shared" si="32"/>
        <v>3.8794861550306425E-3</v>
      </c>
      <c r="H149">
        <v>1225.1782229999999</v>
      </c>
      <c r="I149" s="2">
        <f t="shared" si="33"/>
        <v>1.056054957285224E-2</v>
      </c>
      <c r="J149">
        <v>81.638130000000004</v>
      </c>
      <c r="K149" s="2">
        <f t="shared" si="34"/>
        <v>7.7797092214892949E-3</v>
      </c>
      <c r="L149">
        <v>425.18042000000003</v>
      </c>
      <c r="M149" s="2">
        <f t="shared" si="35"/>
        <v>1.7481194121718557E-2</v>
      </c>
      <c r="N149">
        <v>106.23745</v>
      </c>
      <c r="O149" s="2">
        <f t="shared" si="36"/>
        <v>-1.84246866277471E-2</v>
      </c>
      <c r="P149">
        <v>2221.7290039999998</v>
      </c>
      <c r="Q149" s="2">
        <f t="shared" si="37"/>
        <v>1.1593380852774393E-2</v>
      </c>
      <c r="R149">
        <v>519.037781</v>
      </c>
      <c r="S149" s="2">
        <f t="shared" si="38"/>
        <v>4.0112109831947684E-2</v>
      </c>
      <c r="T149">
        <v>133.08637999999999</v>
      </c>
      <c r="U149" s="2">
        <f t="shared" si="39"/>
        <v>3.9477620521410017E-2</v>
      </c>
      <c r="V149">
        <v>130.98616000000001</v>
      </c>
      <c r="W149" s="2">
        <f t="shared" si="40"/>
        <v>2.6345419307813422E-2</v>
      </c>
      <c r="X149">
        <v>179.39999399999999</v>
      </c>
      <c r="Y149" s="2">
        <f t="shared" si="41"/>
        <v>-1.1025358688821152E-2</v>
      </c>
      <c r="Z149">
        <v>8.25</v>
      </c>
      <c r="AA149" s="2">
        <f t="shared" si="42"/>
        <v>0</v>
      </c>
      <c r="AB149">
        <v>206.229355</v>
      </c>
      <c r="AC149" s="2">
        <f t="shared" si="43"/>
        <v>5.3126966847454327E-3</v>
      </c>
      <c r="AD149">
        <v>1234.5</v>
      </c>
      <c r="AE149" s="2">
        <f t="shared" si="44"/>
        <v>-2.3838952012694703E-3</v>
      </c>
    </row>
    <row r="150" spans="1:31" x14ac:dyDescent="0.3">
      <c r="A150" s="8">
        <v>45062</v>
      </c>
      <c r="B150">
        <v>107.954414</v>
      </c>
      <c r="C150" s="2">
        <f t="shared" si="30"/>
        <v>7.4314606235967862E-3</v>
      </c>
      <c r="D150">
        <v>236.80105599999999</v>
      </c>
      <c r="E150" s="2">
        <f t="shared" si="31"/>
        <v>1.3672731824271755E-2</v>
      </c>
      <c r="F150">
        <v>1081.3701169999999</v>
      </c>
      <c r="G150" s="2">
        <f t="shared" si="32"/>
        <v>-8.2292066515124995E-3</v>
      </c>
      <c r="H150">
        <v>1230.971558</v>
      </c>
      <c r="I150" s="2">
        <f t="shared" si="33"/>
        <v>4.7285651109716387E-3</v>
      </c>
      <c r="J150">
        <v>84.352942999999996</v>
      </c>
      <c r="K150" s="2">
        <f t="shared" si="34"/>
        <v>3.325422814069845E-2</v>
      </c>
      <c r="L150">
        <v>421.35400399999997</v>
      </c>
      <c r="M150" s="2">
        <f t="shared" si="35"/>
        <v>-8.9995113133385374E-3</v>
      </c>
      <c r="N150">
        <v>108.032166</v>
      </c>
      <c r="O150" s="2">
        <f t="shared" si="36"/>
        <v>1.6893440119279957E-2</v>
      </c>
      <c r="P150">
        <v>2202.2985840000001</v>
      </c>
      <c r="Q150" s="2">
        <f t="shared" si="37"/>
        <v>-8.7456300768532502E-3</v>
      </c>
      <c r="R150">
        <v>506.90789799999999</v>
      </c>
      <c r="S150" s="2">
        <f t="shared" si="38"/>
        <v>-2.3369942312542413E-2</v>
      </c>
      <c r="T150">
        <v>130.09260599999999</v>
      </c>
      <c r="U150" s="2">
        <f t="shared" si="39"/>
        <v>-2.2494969056938818E-2</v>
      </c>
      <c r="V150">
        <v>127.431702</v>
      </c>
      <c r="W150" s="2">
        <f t="shared" si="40"/>
        <v>-2.7136134077065943E-2</v>
      </c>
      <c r="X150">
        <v>177.25</v>
      </c>
      <c r="Y150" s="2">
        <f t="shared" si="41"/>
        <v>-1.1984359375173614E-2</v>
      </c>
      <c r="Z150">
        <v>8.1999999999999993</v>
      </c>
      <c r="AA150" s="2">
        <f t="shared" si="42"/>
        <v>-6.0606060606060996E-3</v>
      </c>
      <c r="AB150">
        <v>209.39984100000001</v>
      </c>
      <c r="AC150" s="2">
        <f t="shared" si="43"/>
        <v>1.5373592183324236E-2</v>
      </c>
      <c r="AD150">
        <v>1244.099976</v>
      </c>
      <c r="AE150" s="2">
        <f t="shared" si="44"/>
        <v>7.776408262454515E-3</v>
      </c>
    </row>
    <row r="151" spans="1:31" x14ac:dyDescent="0.3">
      <c r="A151" s="8">
        <v>45063</v>
      </c>
      <c r="B151">
        <v>107.755325</v>
      </c>
      <c r="C151" s="2">
        <f t="shared" si="30"/>
        <v>-1.8441950877524649E-3</v>
      </c>
      <c r="D151">
        <v>237.439865</v>
      </c>
      <c r="E151" s="2">
        <f t="shared" si="31"/>
        <v>2.6976611117814908E-3</v>
      </c>
      <c r="F151">
        <v>1065.3583980000001</v>
      </c>
      <c r="G151" s="2">
        <f t="shared" si="32"/>
        <v>-1.4806881333488731E-2</v>
      </c>
      <c r="H151">
        <v>1214.0301509999999</v>
      </c>
      <c r="I151" s="2">
        <f t="shared" si="33"/>
        <v>-1.3762630736590897E-2</v>
      </c>
      <c r="J151">
        <v>84.886207999999996</v>
      </c>
      <c r="K151" s="2">
        <f t="shared" si="34"/>
        <v>6.321830407268747E-3</v>
      </c>
      <c r="L151">
        <v>424.98165899999998</v>
      </c>
      <c r="M151" s="2">
        <f t="shared" si="35"/>
        <v>8.6095182805003834E-3</v>
      </c>
      <c r="N151">
        <v>106.835686</v>
      </c>
      <c r="O151" s="2">
        <f t="shared" si="36"/>
        <v>-1.1075219948843862E-2</v>
      </c>
      <c r="P151">
        <v>2194.7836910000001</v>
      </c>
      <c r="Q151" s="2">
        <f t="shared" si="37"/>
        <v>-3.4122952512419813E-3</v>
      </c>
      <c r="R151">
        <v>521.73321499999997</v>
      </c>
      <c r="S151" s="2">
        <f t="shared" si="38"/>
        <v>2.9246569363967634E-2</v>
      </c>
      <c r="T151">
        <v>127.79869100000001</v>
      </c>
      <c r="U151" s="2">
        <f t="shared" si="39"/>
        <v>-1.7632939108007339E-2</v>
      </c>
      <c r="V151">
        <v>127.864014</v>
      </c>
      <c r="W151" s="2">
        <f t="shared" si="40"/>
        <v>3.392499615205713E-3</v>
      </c>
      <c r="X151">
        <v>180</v>
      </c>
      <c r="Y151" s="2">
        <f t="shared" si="41"/>
        <v>1.5514809590973178E-2</v>
      </c>
      <c r="Z151">
        <v>8.65</v>
      </c>
      <c r="AA151" s="2">
        <f t="shared" si="42"/>
        <v>5.4878048780487854E-2</v>
      </c>
      <c r="AB151">
        <v>205.83303799999999</v>
      </c>
      <c r="AC151" s="2">
        <f t="shared" si="43"/>
        <v>-1.703345610467788E-2</v>
      </c>
      <c r="AD151">
        <v>1252</v>
      </c>
      <c r="AE151" s="2">
        <f t="shared" si="44"/>
        <v>6.3499912807649661E-3</v>
      </c>
    </row>
    <row r="152" spans="1:31" x14ac:dyDescent="0.3">
      <c r="A152" s="8">
        <v>45064</v>
      </c>
      <c r="B152">
        <v>107.307388</v>
      </c>
      <c r="C152" s="2">
        <f t="shared" si="30"/>
        <v>-4.1569824971526836E-3</v>
      </c>
      <c r="D152">
        <v>235.47430399999999</v>
      </c>
      <c r="E152" s="2">
        <f t="shared" si="31"/>
        <v>-8.2781423414303168E-3</v>
      </c>
      <c r="F152">
        <v>1070.6625979999999</v>
      </c>
      <c r="G152" s="2">
        <f t="shared" si="32"/>
        <v>4.978794000176201E-3</v>
      </c>
      <c r="H152">
        <v>1213.1538089999999</v>
      </c>
      <c r="I152" s="2">
        <f t="shared" si="33"/>
        <v>-7.2184533413621743E-4</v>
      </c>
      <c r="J152">
        <v>83.383369000000002</v>
      </c>
      <c r="K152" s="2">
        <f t="shared" si="34"/>
        <v>-1.7704159903102257E-2</v>
      </c>
      <c r="L152">
        <v>417.13003500000002</v>
      </c>
      <c r="M152" s="2">
        <f t="shared" si="35"/>
        <v>-1.847520671474423E-2</v>
      </c>
      <c r="N152">
        <v>106.436859</v>
      </c>
      <c r="O152" s="2">
        <f t="shared" si="36"/>
        <v>-3.7330878373355025E-3</v>
      </c>
      <c r="P152">
        <v>2163.7346189999998</v>
      </c>
      <c r="Q152" s="2">
        <f t="shared" si="37"/>
        <v>-1.4146757207701643E-2</v>
      </c>
      <c r="R152">
        <v>533.31402600000001</v>
      </c>
      <c r="S152" s="2">
        <f t="shared" si="38"/>
        <v>2.2196806082204423E-2</v>
      </c>
      <c r="T152">
        <v>128.1875</v>
      </c>
      <c r="U152" s="2">
        <f t="shared" si="39"/>
        <v>3.0423551051863562E-3</v>
      </c>
      <c r="V152">
        <v>124.405632</v>
      </c>
      <c r="W152" s="2">
        <f t="shared" si="40"/>
        <v>-2.704734421993038E-2</v>
      </c>
      <c r="X152">
        <v>183.35000600000001</v>
      </c>
      <c r="Y152" s="2">
        <f t="shared" si="41"/>
        <v>1.8611144444444561E-2</v>
      </c>
      <c r="Z152">
        <v>8.5</v>
      </c>
      <c r="AA152" s="2">
        <f t="shared" si="42"/>
        <v>-1.7341040462427793E-2</v>
      </c>
      <c r="AB152">
        <v>202.71211199999999</v>
      </c>
      <c r="AC152" s="2">
        <f t="shared" si="43"/>
        <v>-1.5162415277570784E-2</v>
      </c>
      <c r="AD152">
        <v>1240.5500489999999</v>
      </c>
      <c r="AE152" s="2">
        <f t="shared" si="44"/>
        <v>-9.1453282747604447E-3</v>
      </c>
    </row>
    <row r="153" spans="1:31" x14ac:dyDescent="0.3">
      <c r="A153" s="8">
        <v>45065</v>
      </c>
      <c r="B153">
        <v>106.51103999999999</v>
      </c>
      <c r="C153" s="2">
        <f t="shared" si="30"/>
        <v>-7.4211852030170444E-3</v>
      </c>
      <c r="D153">
        <v>235.76911899999999</v>
      </c>
      <c r="E153" s="2">
        <f t="shared" si="31"/>
        <v>1.2520049746065354E-3</v>
      </c>
      <c r="F153">
        <v>1085.9803469999999</v>
      </c>
      <c r="G153" s="2">
        <f t="shared" si="32"/>
        <v>1.4306793782292937E-2</v>
      </c>
      <c r="H153">
        <v>1235.4501949999999</v>
      </c>
      <c r="I153" s="2">
        <f t="shared" si="33"/>
        <v>1.8378861636991317E-2</v>
      </c>
      <c r="J153">
        <v>83.431847000000005</v>
      </c>
      <c r="K153" s="2">
        <f t="shared" si="34"/>
        <v>5.8138691901499229E-4</v>
      </c>
      <c r="L153">
        <v>417.27911399999999</v>
      </c>
      <c r="M153" s="2">
        <f t="shared" si="35"/>
        <v>3.573921499082644E-4</v>
      </c>
      <c r="N153">
        <v>104.49258399999999</v>
      </c>
      <c r="O153" s="2">
        <f t="shared" si="36"/>
        <v>-1.8266933262282792E-2</v>
      </c>
      <c r="P153">
        <v>2165.5639649999998</v>
      </c>
      <c r="Q153" s="2">
        <f t="shared" si="37"/>
        <v>8.4545765637633608E-4</v>
      </c>
      <c r="R153">
        <v>544.24591099999998</v>
      </c>
      <c r="S153" s="2">
        <f t="shared" si="38"/>
        <v>2.0498026429179195E-2</v>
      </c>
      <c r="T153">
        <v>128.809586</v>
      </c>
      <c r="U153" s="2">
        <f t="shared" si="39"/>
        <v>4.8529380789859022E-3</v>
      </c>
      <c r="V153">
        <v>124.693832</v>
      </c>
      <c r="W153" s="2">
        <f t="shared" si="40"/>
        <v>2.3166153763842789E-3</v>
      </c>
      <c r="X153">
        <v>189.85000600000001</v>
      </c>
      <c r="Y153" s="2">
        <f t="shared" si="41"/>
        <v>3.5451321446916095E-2</v>
      </c>
      <c r="Z153">
        <v>8.5</v>
      </c>
      <c r="AA153" s="2">
        <f t="shared" si="42"/>
        <v>0</v>
      </c>
      <c r="AB153">
        <v>203.95057700000001</v>
      </c>
      <c r="AC153" s="2">
        <f t="shared" si="43"/>
        <v>6.1094770696288325E-3</v>
      </c>
      <c r="AD153">
        <v>1240.150024</v>
      </c>
      <c r="AE153" s="2">
        <f t="shared" si="44"/>
        <v>-3.224577680863705E-4</v>
      </c>
    </row>
    <row r="154" spans="1:31" x14ac:dyDescent="0.3">
      <c r="A154" s="8">
        <v>45068</v>
      </c>
      <c r="B154">
        <v>109.945274</v>
      </c>
      <c r="C154" s="2">
        <f t="shared" si="30"/>
        <v>3.2242986266963536E-2</v>
      </c>
      <c r="D154">
        <v>234.589798</v>
      </c>
      <c r="E154" s="2">
        <f t="shared" si="31"/>
        <v>-5.0020164006295831E-3</v>
      </c>
      <c r="F154">
        <v>1110.2707519999999</v>
      </c>
      <c r="G154" s="2">
        <f t="shared" si="32"/>
        <v>2.2367260206044959E-2</v>
      </c>
      <c r="H154">
        <v>1258.720337</v>
      </c>
      <c r="I154" s="2">
        <f t="shared" si="33"/>
        <v>1.8835354184391084E-2</v>
      </c>
      <c r="J154">
        <v>84.498374999999996</v>
      </c>
      <c r="K154" s="2">
        <f t="shared" si="34"/>
        <v>1.2783224132626447E-2</v>
      </c>
      <c r="L154">
        <v>422.14910900000001</v>
      </c>
      <c r="M154" s="2">
        <f t="shared" si="35"/>
        <v>1.1670833350168719E-2</v>
      </c>
      <c r="N154">
        <v>106.686127</v>
      </c>
      <c r="O154" s="2">
        <f t="shared" si="36"/>
        <v>2.0992331857732749E-2</v>
      </c>
      <c r="P154">
        <v>2191.8173830000001</v>
      </c>
      <c r="Q154" s="2">
        <f t="shared" si="37"/>
        <v>1.2123132091367284E-2</v>
      </c>
      <c r="R154">
        <v>551.63360599999999</v>
      </c>
      <c r="S154" s="2">
        <f t="shared" si="38"/>
        <v>1.3574185585383258E-2</v>
      </c>
      <c r="T154">
        <v>129.31500199999999</v>
      </c>
      <c r="U154" s="2">
        <f t="shared" si="39"/>
        <v>3.923745240513421E-3</v>
      </c>
      <c r="V154">
        <v>123.925301</v>
      </c>
      <c r="W154" s="2">
        <f t="shared" si="40"/>
        <v>-6.1633441500137387E-3</v>
      </c>
      <c r="X154">
        <v>202.800003</v>
      </c>
      <c r="Y154" s="2">
        <f t="shared" si="41"/>
        <v>6.8211728157648865E-2</v>
      </c>
      <c r="Z154">
        <v>9.25</v>
      </c>
      <c r="AA154" s="2">
        <f t="shared" si="42"/>
        <v>8.8235294117646967E-2</v>
      </c>
      <c r="AB154">
        <v>204.297348</v>
      </c>
      <c r="AC154" s="2">
        <f t="shared" si="43"/>
        <v>1.7002697668269118E-3</v>
      </c>
      <c r="AD154">
        <v>1239.1999510000001</v>
      </c>
      <c r="AE154" s="2">
        <f t="shared" si="44"/>
        <v>-7.6609521558979043E-4</v>
      </c>
    </row>
    <row r="155" spans="1:31" x14ac:dyDescent="0.3">
      <c r="A155" s="8">
        <v>45069</v>
      </c>
      <c r="B155">
        <v>107.40692900000001</v>
      </c>
      <c r="C155" s="2">
        <f t="shared" si="30"/>
        <v>-2.3087349802775492E-2</v>
      </c>
      <c r="D155">
        <v>235.17945900000001</v>
      </c>
      <c r="E155" s="2">
        <f t="shared" si="31"/>
        <v>2.5135833059544144E-3</v>
      </c>
      <c r="F155">
        <v>1097.877686</v>
      </c>
      <c r="G155" s="2">
        <f t="shared" si="32"/>
        <v>-1.1162201632057278E-2</v>
      </c>
      <c r="H155">
        <v>1265.7791749999999</v>
      </c>
      <c r="I155" s="2">
        <f t="shared" si="33"/>
        <v>5.6079478439379216E-3</v>
      </c>
      <c r="J155">
        <v>86.292090999999999</v>
      </c>
      <c r="K155" s="2">
        <f t="shared" si="34"/>
        <v>2.1227816511264264E-2</v>
      </c>
      <c r="L155">
        <v>426.522156</v>
      </c>
      <c r="M155" s="2">
        <f t="shared" si="35"/>
        <v>1.0359010375170508E-2</v>
      </c>
      <c r="N155">
        <v>105.73891399999999</v>
      </c>
      <c r="O155" s="2">
        <f t="shared" si="36"/>
        <v>-8.878502075532313E-3</v>
      </c>
      <c r="P155">
        <v>2173.0791020000001</v>
      </c>
      <c r="Q155" s="2">
        <f t="shared" si="37"/>
        <v>-8.5491980971299508E-3</v>
      </c>
      <c r="R155">
        <v>552.83160399999997</v>
      </c>
      <c r="S155" s="2">
        <f t="shared" si="38"/>
        <v>2.1717277319033279E-3</v>
      </c>
      <c r="T155">
        <v>128.88734400000001</v>
      </c>
      <c r="U155" s="2">
        <f t="shared" si="39"/>
        <v>-3.3071027598172709E-3</v>
      </c>
      <c r="V155">
        <v>125.36629499999999</v>
      </c>
      <c r="W155" s="2">
        <f t="shared" si="40"/>
        <v>1.1627924147628255E-2</v>
      </c>
      <c r="X155">
        <v>204.60000600000001</v>
      </c>
      <c r="Y155" s="2">
        <f t="shared" si="41"/>
        <v>8.8757543065716149E-3</v>
      </c>
      <c r="Z155">
        <v>9.4499999999999993</v>
      </c>
      <c r="AA155" s="2">
        <f t="shared" si="42"/>
        <v>2.1621621621621623E-2</v>
      </c>
      <c r="AB155">
        <v>204.990891</v>
      </c>
      <c r="AC155" s="2">
        <f t="shared" si="43"/>
        <v>3.3947724079119723E-3</v>
      </c>
      <c r="AD155">
        <v>1261.150024</v>
      </c>
      <c r="AE155" s="2">
        <f t="shared" si="44"/>
        <v>1.7713100280779548E-2</v>
      </c>
    </row>
    <row r="156" spans="1:31" x14ac:dyDescent="0.3">
      <c r="A156" s="8">
        <v>45070</v>
      </c>
      <c r="B156">
        <v>108.302818</v>
      </c>
      <c r="C156" s="2">
        <f t="shared" si="30"/>
        <v>8.3410726695294368E-3</v>
      </c>
      <c r="D156">
        <v>236.850189</v>
      </c>
      <c r="E156" s="2">
        <f t="shared" si="31"/>
        <v>7.1040643052078245E-3</v>
      </c>
      <c r="F156">
        <v>1102.4383539999999</v>
      </c>
      <c r="G156" s="2">
        <f t="shared" si="32"/>
        <v>4.1540765953775871E-3</v>
      </c>
      <c r="H156">
        <v>1264.4160159999999</v>
      </c>
      <c r="I156" s="2">
        <f t="shared" si="33"/>
        <v>-1.0769327122165384E-3</v>
      </c>
      <c r="J156">
        <v>86.922309999999996</v>
      </c>
      <c r="K156" s="2">
        <f t="shared" si="34"/>
        <v>7.303322850294558E-3</v>
      </c>
      <c r="L156">
        <v>430.84552000000002</v>
      </c>
      <c r="M156" s="2">
        <f t="shared" si="35"/>
        <v>1.0136317514066073E-2</v>
      </c>
      <c r="N156">
        <v>105.788765</v>
      </c>
      <c r="O156" s="2">
        <f t="shared" si="36"/>
        <v>4.7145367882261979E-4</v>
      </c>
      <c r="P156">
        <v>2160.71875</v>
      </c>
      <c r="Q156" s="2">
        <f t="shared" si="37"/>
        <v>-5.6879438896744183E-3</v>
      </c>
      <c r="R156">
        <v>556.82495100000006</v>
      </c>
      <c r="S156" s="2">
        <f t="shared" si="38"/>
        <v>7.2234419506886915E-3</v>
      </c>
      <c r="T156">
        <v>129.47053500000001</v>
      </c>
      <c r="U156" s="2">
        <f t="shared" si="39"/>
        <v>4.5248119939533815E-3</v>
      </c>
      <c r="V156">
        <v>125.75054900000001</v>
      </c>
      <c r="W156" s="2">
        <f t="shared" si="40"/>
        <v>3.0650502992053408E-3</v>
      </c>
      <c r="X156">
        <v>217.25</v>
      </c>
      <c r="Y156" s="2">
        <f t="shared" si="41"/>
        <v>6.1827925850598486E-2</v>
      </c>
      <c r="Z156">
        <v>10.050000000000001</v>
      </c>
      <c r="AA156" s="2">
        <f t="shared" si="42"/>
        <v>6.3492063492063711E-2</v>
      </c>
      <c r="AB156">
        <v>205.23857100000001</v>
      </c>
      <c r="AC156" s="2">
        <f t="shared" si="43"/>
        <v>1.208248809455581E-3</v>
      </c>
      <c r="AD156">
        <v>1272.900024</v>
      </c>
      <c r="AE156" s="2">
        <f t="shared" si="44"/>
        <v>9.3168931343572403E-3</v>
      </c>
    </row>
    <row r="157" spans="1:31" x14ac:dyDescent="0.3">
      <c r="A157" s="8">
        <v>45071</v>
      </c>
      <c r="B157">
        <v>109.099159</v>
      </c>
      <c r="C157" s="2">
        <f t="shared" si="30"/>
        <v>7.3529111680177284E-3</v>
      </c>
      <c r="D157">
        <v>235.91655</v>
      </c>
      <c r="E157" s="2">
        <f t="shared" si="31"/>
        <v>-3.9418967911399871E-3</v>
      </c>
      <c r="F157">
        <v>1106.4537350000001</v>
      </c>
      <c r="G157" s="2">
        <f t="shared" si="32"/>
        <v>3.6422725909626141E-3</v>
      </c>
      <c r="H157">
        <v>1269.965698</v>
      </c>
      <c r="I157" s="2">
        <f t="shared" si="33"/>
        <v>4.3891266242865878E-3</v>
      </c>
      <c r="J157">
        <v>86.437522999999999</v>
      </c>
      <c r="K157" s="2">
        <f t="shared" si="34"/>
        <v>-5.5772447833012384E-3</v>
      </c>
      <c r="L157">
        <v>438.448669</v>
      </c>
      <c r="M157" s="2">
        <f t="shared" si="35"/>
        <v>1.7647042030284998E-2</v>
      </c>
      <c r="N157">
        <v>104.891403</v>
      </c>
      <c r="O157" s="2">
        <f t="shared" si="36"/>
        <v>-8.4825831930261941E-3</v>
      </c>
      <c r="P157">
        <v>2180.0500489999999</v>
      </c>
      <c r="Q157" s="2">
        <f t="shared" si="37"/>
        <v>8.9466984076478351E-3</v>
      </c>
      <c r="R157">
        <v>535.80987500000003</v>
      </c>
      <c r="S157" s="2">
        <f t="shared" si="38"/>
        <v>-3.7740902167295309E-2</v>
      </c>
      <c r="T157">
        <v>132.658691</v>
      </c>
      <c r="U157" s="2">
        <f t="shared" si="39"/>
        <v>2.4624568053263962E-2</v>
      </c>
      <c r="V157">
        <v>127.767944</v>
      </c>
      <c r="W157" s="2">
        <f t="shared" si="40"/>
        <v>1.6042832544611807E-2</v>
      </c>
      <c r="X157">
        <v>214.949997</v>
      </c>
      <c r="Y157" s="2">
        <f t="shared" si="41"/>
        <v>-1.058689528193324E-2</v>
      </c>
      <c r="Z157">
        <v>9.8000000000000007</v>
      </c>
      <c r="AA157" s="2">
        <f t="shared" si="42"/>
        <v>-2.4875621890547261E-2</v>
      </c>
      <c r="AB157">
        <v>208.854904</v>
      </c>
      <c r="AC157" s="2">
        <f t="shared" si="43"/>
        <v>1.7620143145510303E-2</v>
      </c>
      <c r="AD157">
        <v>1283.099976</v>
      </c>
      <c r="AE157" s="2">
        <f t="shared" si="44"/>
        <v>8.0131603485615877E-3</v>
      </c>
    </row>
    <row r="158" spans="1:31" x14ac:dyDescent="0.3">
      <c r="A158" s="8">
        <v>45072</v>
      </c>
      <c r="B158">
        <v>110.19413</v>
      </c>
      <c r="C158" s="2">
        <f t="shared" si="30"/>
        <v>1.0036475166596004E-2</v>
      </c>
      <c r="D158">
        <v>237.34158300000001</v>
      </c>
      <c r="E158" s="2">
        <f t="shared" si="31"/>
        <v>6.0404113234107104E-3</v>
      </c>
      <c r="F158">
        <v>1129.4552000000001</v>
      </c>
      <c r="G158" s="2">
        <f t="shared" si="32"/>
        <v>2.078845619333558E-2</v>
      </c>
      <c r="H158">
        <v>1282.720337</v>
      </c>
      <c r="I158" s="2">
        <f t="shared" si="33"/>
        <v>1.0043294098483591E-2</v>
      </c>
      <c r="J158">
        <v>87.455573999999999</v>
      </c>
      <c r="K158" s="2">
        <f t="shared" si="34"/>
        <v>1.1777882621647917E-2</v>
      </c>
      <c r="L158">
        <v>440.883667</v>
      </c>
      <c r="M158" s="2">
        <f t="shared" si="35"/>
        <v>5.5536672184537395E-3</v>
      </c>
      <c r="N158">
        <v>105.34008799999999</v>
      </c>
      <c r="O158" s="2">
        <f t="shared" si="36"/>
        <v>4.2776146296756856E-3</v>
      </c>
      <c r="P158">
        <v>2193.6464839999999</v>
      </c>
      <c r="Q158" s="2">
        <f t="shared" si="37"/>
        <v>6.2367536039995564E-3</v>
      </c>
      <c r="R158">
        <v>539.30407700000001</v>
      </c>
      <c r="S158" s="2">
        <f t="shared" si="38"/>
        <v>6.5213467743572284E-3</v>
      </c>
      <c r="T158">
        <v>132.54205300000001</v>
      </c>
      <c r="U158" s="2">
        <f t="shared" si="39"/>
        <v>-8.7923376237741824E-4</v>
      </c>
      <c r="V158">
        <v>128.20024100000001</v>
      </c>
      <c r="W158" s="2">
        <f t="shared" si="40"/>
        <v>3.3834543036868059E-3</v>
      </c>
      <c r="X158">
        <v>217</v>
      </c>
      <c r="Y158" s="2">
        <f t="shared" si="41"/>
        <v>9.5371157413879359E-3</v>
      </c>
      <c r="Z158">
        <v>10</v>
      </c>
      <c r="AA158" s="2">
        <f t="shared" si="42"/>
        <v>2.0408163265306145E-2</v>
      </c>
      <c r="AB158">
        <v>210.24198899999999</v>
      </c>
      <c r="AC158" s="2">
        <f t="shared" si="43"/>
        <v>6.6413810422185637E-3</v>
      </c>
      <c r="AD158">
        <v>1293.1999510000001</v>
      </c>
      <c r="AE158" s="2">
        <f t="shared" si="44"/>
        <v>7.8715417262231746E-3</v>
      </c>
    </row>
    <row r="159" spans="1:31" x14ac:dyDescent="0.3">
      <c r="A159" s="8">
        <v>45075</v>
      </c>
      <c r="B159">
        <v>110.940704</v>
      </c>
      <c r="C159" s="2">
        <f t="shared" si="30"/>
        <v>6.7750795800103347E-3</v>
      </c>
      <c r="D159">
        <v>241.862381</v>
      </c>
      <c r="E159" s="2">
        <f t="shared" si="31"/>
        <v>1.904764408687698E-2</v>
      </c>
      <c r="F159">
        <v>1116.5664059999999</v>
      </c>
      <c r="G159" s="2">
        <f t="shared" si="32"/>
        <v>-1.1411514153018332E-2</v>
      </c>
      <c r="H159">
        <v>1279.7508539999999</v>
      </c>
      <c r="I159" s="2">
        <f t="shared" si="33"/>
        <v>-2.3149886334109526E-3</v>
      </c>
      <c r="J159">
        <v>87.310142999999997</v>
      </c>
      <c r="K159" s="2">
        <f t="shared" si="34"/>
        <v>-1.662912875055933E-3</v>
      </c>
      <c r="L159">
        <v>446.35000600000001</v>
      </c>
      <c r="M159" s="2">
        <f t="shared" si="35"/>
        <v>1.2398597201832784E-2</v>
      </c>
      <c r="N159">
        <v>105.389938</v>
      </c>
      <c r="O159" s="2">
        <f t="shared" si="36"/>
        <v>4.7322914710301589E-4</v>
      </c>
      <c r="P159">
        <v>2199.6782229999999</v>
      </c>
      <c r="Q159" s="2">
        <f t="shared" si="37"/>
        <v>2.7496404019491383E-3</v>
      </c>
      <c r="R159">
        <v>536.00958300000002</v>
      </c>
      <c r="S159" s="2">
        <f t="shared" si="38"/>
        <v>-6.1087874920700003E-3</v>
      </c>
      <c r="T159">
        <v>135.53582800000001</v>
      </c>
      <c r="U159" s="2">
        <f t="shared" si="39"/>
        <v>2.2587359500158E-2</v>
      </c>
      <c r="V159">
        <v>130.505844</v>
      </c>
      <c r="W159" s="2">
        <f t="shared" si="40"/>
        <v>1.7984388968504295E-2</v>
      </c>
      <c r="X159">
        <v>223.300003</v>
      </c>
      <c r="Y159" s="2">
        <f t="shared" si="41"/>
        <v>2.903227188940094E-2</v>
      </c>
      <c r="Z159">
        <v>10.35</v>
      </c>
      <c r="AA159" s="2">
        <f t="shared" si="42"/>
        <v>3.499999999999992E-2</v>
      </c>
      <c r="AB159">
        <v>214.99769599999999</v>
      </c>
      <c r="AC159" s="2">
        <f t="shared" si="43"/>
        <v>2.2620157955221876E-2</v>
      </c>
      <c r="AD159">
        <v>1299.8000489999999</v>
      </c>
      <c r="AE159" s="2">
        <f t="shared" si="44"/>
        <v>5.1036949041765034E-3</v>
      </c>
    </row>
    <row r="160" spans="1:31" x14ac:dyDescent="0.3">
      <c r="A160" s="8">
        <v>45076</v>
      </c>
      <c r="B160">
        <v>110.741623</v>
      </c>
      <c r="C160" s="2">
        <f t="shared" si="30"/>
        <v>-1.79448113110936E-3</v>
      </c>
      <c r="D160">
        <v>240.093369</v>
      </c>
      <c r="E160" s="2">
        <f t="shared" si="31"/>
        <v>-7.3141262923397399E-3</v>
      </c>
      <c r="F160">
        <v>1126.1339109999999</v>
      </c>
      <c r="G160" s="2">
        <f t="shared" si="32"/>
        <v>8.5686842704453259E-3</v>
      </c>
      <c r="H160">
        <v>1288.9516599999999</v>
      </c>
      <c r="I160" s="2">
        <f t="shared" si="33"/>
        <v>7.1895290956376368E-3</v>
      </c>
      <c r="J160">
        <v>87.552536000000003</v>
      </c>
      <c r="K160" s="2">
        <f t="shared" si="34"/>
        <v>2.7762295613238397E-3</v>
      </c>
      <c r="L160">
        <v>449.89999399999999</v>
      </c>
      <c r="M160" s="2">
        <f t="shared" si="35"/>
        <v>7.9533728067207043E-3</v>
      </c>
      <c r="N160">
        <v>105.04097</v>
      </c>
      <c r="O160" s="2">
        <f t="shared" si="36"/>
        <v>-3.3112079447280562E-3</v>
      </c>
      <c r="P160">
        <v>2186.0817870000001</v>
      </c>
      <c r="Q160" s="2">
        <f t="shared" si="37"/>
        <v>-6.1811022438802432E-3</v>
      </c>
      <c r="R160">
        <v>534.86144999999999</v>
      </c>
      <c r="S160" s="2">
        <f t="shared" si="38"/>
        <v>-2.1420008828462178E-3</v>
      </c>
      <c r="T160">
        <v>140.862381</v>
      </c>
      <c r="U160" s="2">
        <f t="shared" si="39"/>
        <v>3.9299962811309097E-2</v>
      </c>
      <c r="V160">
        <v>134.828812</v>
      </c>
      <c r="W160" s="2">
        <f t="shared" si="40"/>
        <v>3.3124708193144281E-2</v>
      </c>
      <c r="X160">
        <v>229.64999399999999</v>
      </c>
      <c r="Y160" s="2">
        <f t="shared" si="41"/>
        <v>2.8437039474647818E-2</v>
      </c>
      <c r="Z160">
        <v>10.65</v>
      </c>
      <c r="AA160" s="2">
        <f t="shared" si="42"/>
        <v>2.898550724637694E-2</v>
      </c>
      <c r="AB160">
        <v>214.898605</v>
      </c>
      <c r="AC160" s="2">
        <f t="shared" si="43"/>
        <v>-4.6089331115428678E-4</v>
      </c>
      <c r="AD160">
        <v>1282.6999510000001</v>
      </c>
      <c r="AE160" s="2">
        <f t="shared" si="44"/>
        <v>-1.3155945034127203E-2</v>
      </c>
    </row>
    <row r="161" spans="1:31" x14ac:dyDescent="0.3">
      <c r="A161" s="8">
        <v>45077</v>
      </c>
      <c r="B161">
        <v>111.637512</v>
      </c>
      <c r="C161" s="2">
        <f t="shared" si="30"/>
        <v>8.0899031071632876E-3</v>
      </c>
      <c r="D161">
        <v>237.09588600000001</v>
      </c>
      <c r="E161" s="2">
        <f t="shared" si="31"/>
        <v>-1.2484655500835551E-2</v>
      </c>
      <c r="F161">
        <v>1135.3048100000001</v>
      </c>
      <c r="G161" s="2">
        <f t="shared" si="32"/>
        <v>8.1437020148487083E-3</v>
      </c>
      <c r="H161">
        <v>1283.5479740000001</v>
      </c>
      <c r="I161" s="2">
        <f t="shared" si="33"/>
        <v>-4.19231082723448E-3</v>
      </c>
      <c r="J161">
        <v>87.261664999999994</v>
      </c>
      <c r="K161" s="2">
        <f t="shared" si="34"/>
        <v>-3.3222452859619223E-3</v>
      </c>
      <c r="L161">
        <v>445.5</v>
      </c>
      <c r="M161" s="2">
        <f t="shared" si="35"/>
        <v>-9.7799378943757009E-3</v>
      </c>
      <c r="N161">
        <v>105.34008799999999</v>
      </c>
      <c r="O161" s="2">
        <f t="shared" si="36"/>
        <v>2.8476317383587801E-3</v>
      </c>
      <c r="P161">
        <v>2180.9895019999999</v>
      </c>
      <c r="Q161" s="2">
        <f t="shared" si="37"/>
        <v>-2.3294119324732687E-3</v>
      </c>
      <c r="R161">
        <v>548.53875700000003</v>
      </c>
      <c r="S161" s="2">
        <f t="shared" si="38"/>
        <v>2.5571682161801057E-2</v>
      </c>
      <c r="T161">
        <v>141.83438100000001</v>
      </c>
      <c r="U161" s="2">
        <f t="shared" si="39"/>
        <v>6.9003519115582446E-3</v>
      </c>
      <c r="V161">
        <v>135.98159799999999</v>
      </c>
      <c r="W161" s="2">
        <f t="shared" si="40"/>
        <v>8.5499974589999805E-3</v>
      </c>
      <c r="X161">
        <v>232.949997</v>
      </c>
      <c r="Y161" s="2">
        <f t="shared" si="41"/>
        <v>1.4369706449894437E-2</v>
      </c>
      <c r="Z161">
        <v>11.75</v>
      </c>
      <c r="AA161" s="2">
        <f t="shared" si="42"/>
        <v>0.10328638497652576</v>
      </c>
      <c r="AB161">
        <v>211.57952900000001</v>
      </c>
      <c r="AC161" s="2">
        <f t="shared" si="43"/>
        <v>-1.5444846652215349E-2</v>
      </c>
      <c r="AD161">
        <v>1302.8000489999999</v>
      </c>
      <c r="AE161" s="2">
        <f t="shared" si="44"/>
        <v>1.5670147944053303E-2</v>
      </c>
    </row>
    <row r="162" spans="1:31" x14ac:dyDescent="0.3">
      <c r="A162" s="8">
        <v>45078</v>
      </c>
      <c r="B162">
        <v>112.384079</v>
      </c>
      <c r="C162" s="2">
        <f t="shared" si="30"/>
        <v>6.6874206225591148E-3</v>
      </c>
      <c r="D162">
        <v>226.38357500000001</v>
      </c>
      <c r="E162" s="2">
        <f t="shared" si="31"/>
        <v>-4.5181344901108922E-2</v>
      </c>
      <c r="F162">
        <v>1132.132202</v>
      </c>
      <c r="G162" s="2">
        <f t="shared" si="32"/>
        <v>-2.794498862380479E-3</v>
      </c>
      <c r="H162">
        <v>1302</v>
      </c>
      <c r="I162" s="2">
        <f t="shared" si="33"/>
        <v>1.437579769028563E-2</v>
      </c>
      <c r="J162">
        <v>87.746452000000005</v>
      </c>
      <c r="K162" s="2">
        <f t="shared" si="34"/>
        <v>5.5555552372283934E-3</v>
      </c>
      <c r="L162">
        <v>439.70001200000002</v>
      </c>
      <c r="M162" s="2">
        <f t="shared" si="35"/>
        <v>-1.3019052749719373E-2</v>
      </c>
      <c r="N162">
        <v>108.381142</v>
      </c>
      <c r="O162" s="2">
        <f t="shared" si="36"/>
        <v>2.8868914557960146E-2</v>
      </c>
      <c r="P162">
        <v>2183.1154790000001</v>
      </c>
      <c r="Q162" s="2">
        <f t="shared" si="37"/>
        <v>9.7477635635145887E-4</v>
      </c>
      <c r="R162">
        <v>532.066101</v>
      </c>
      <c r="S162" s="2">
        <f t="shared" si="38"/>
        <v>-3.0030067683986861E-2</v>
      </c>
      <c r="T162">
        <v>142.456467</v>
      </c>
      <c r="U162" s="2">
        <f t="shared" si="39"/>
        <v>4.3860028549778107E-3</v>
      </c>
      <c r="V162">
        <v>135.068985</v>
      </c>
      <c r="W162" s="2">
        <f t="shared" si="40"/>
        <v>-6.7112978036925064E-3</v>
      </c>
      <c r="X162">
        <v>225.199997</v>
      </c>
      <c r="Y162" s="2">
        <f t="shared" si="41"/>
        <v>-3.3268942261458823E-2</v>
      </c>
      <c r="Z162">
        <v>11.15</v>
      </c>
      <c r="AA162" s="2">
        <f t="shared" si="42"/>
        <v>-5.1063829787234005E-2</v>
      </c>
      <c r="AB162">
        <v>213.31338500000001</v>
      </c>
      <c r="AC162" s="2">
        <f t="shared" si="43"/>
        <v>8.194819263445785E-3</v>
      </c>
      <c r="AD162">
        <v>1272.099976</v>
      </c>
      <c r="AE162" s="2">
        <f t="shared" si="44"/>
        <v>-2.3564685174493727E-2</v>
      </c>
    </row>
    <row r="163" spans="1:31" x14ac:dyDescent="0.3">
      <c r="A163" s="8">
        <v>45079</v>
      </c>
      <c r="B163">
        <v>112.782257</v>
      </c>
      <c r="C163" s="2">
        <f t="shared" si="30"/>
        <v>3.5430107497700369E-3</v>
      </c>
      <c r="D163">
        <v>226.924103</v>
      </c>
      <c r="E163" s="2">
        <f t="shared" si="31"/>
        <v>2.3876643877542847E-3</v>
      </c>
      <c r="F163">
        <v>1127.3237300000001</v>
      </c>
      <c r="G163" s="2">
        <f t="shared" si="32"/>
        <v>-4.2472707617585703E-3</v>
      </c>
      <c r="H163">
        <v>1299</v>
      </c>
      <c r="I163" s="2">
        <f t="shared" si="33"/>
        <v>-2.3041474654378336E-3</v>
      </c>
      <c r="J163">
        <v>87.067749000000006</v>
      </c>
      <c r="K163" s="2">
        <f t="shared" si="34"/>
        <v>-7.7348198648533595E-3</v>
      </c>
      <c r="L163">
        <v>443.39999399999999</v>
      </c>
      <c r="M163" s="2">
        <f t="shared" si="35"/>
        <v>8.4147871253639206E-3</v>
      </c>
      <c r="N163">
        <v>112.319557</v>
      </c>
      <c r="O163" s="2">
        <f t="shared" si="36"/>
        <v>3.6338563400633017E-2</v>
      </c>
      <c r="P163">
        <v>2209.5666500000002</v>
      </c>
      <c r="Q163" s="2">
        <f t="shared" si="37"/>
        <v>1.2116249119408229E-2</v>
      </c>
      <c r="R163">
        <v>530.11932400000001</v>
      </c>
      <c r="S163" s="2">
        <f t="shared" si="38"/>
        <v>-3.6589006447528272E-3</v>
      </c>
      <c r="T163">
        <v>148.09406999999999</v>
      </c>
      <c r="U163" s="2">
        <f t="shared" si="39"/>
        <v>3.9574216030501264E-2</v>
      </c>
      <c r="V163">
        <v>138.57539399999999</v>
      </c>
      <c r="W163" s="2">
        <f t="shared" si="40"/>
        <v>2.5960134371336263E-2</v>
      </c>
      <c r="X163">
        <v>231.050003</v>
      </c>
      <c r="Y163" s="2">
        <f t="shared" si="41"/>
        <v>2.5976936402889894E-2</v>
      </c>
      <c r="Z163">
        <v>11</v>
      </c>
      <c r="AA163" s="2">
        <f t="shared" si="42"/>
        <v>-1.3452914798206317E-2</v>
      </c>
      <c r="AB163">
        <v>213.66014100000001</v>
      </c>
      <c r="AC163" s="2">
        <f t="shared" si="43"/>
        <v>1.6255707535652864E-3</v>
      </c>
      <c r="AD163">
        <v>1305.5500489999999</v>
      </c>
      <c r="AE163" s="2">
        <f t="shared" si="44"/>
        <v>2.6295160467796341E-2</v>
      </c>
    </row>
    <row r="164" spans="1:31" x14ac:dyDescent="0.3">
      <c r="A164" s="8">
        <v>45082</v>
      </c>
      <c r="B164">
        <v>115.12151299999999</v>
      </c>
      <c r="C164" s="2">
        <f t="shared" si="30"/>
        <v>2.0741347639460672E-2</v>
      </c>
      <c r="D164">
        <v>225.744766</v>
      </c>
      <c r="E164" s="2">
        <f t="shared" si="31"/>
        <v>-5.1970548055885191E-3</v>
      </c>
      <c r="F164">
        <v>1128.5631100000001</v>
      </c>
      <c r="G164" s="2">
        <f t="shared" si="32"/>
        <v>1.0994002583446516E-3</v>
      </c>
      <c r="H164">
        <v>1304.5</v>
      </c>
      <c r="I164" s="2">
        <f t="shared" si="33"/>
        <v>4.2340261739799434E-3</v>
      </c>
      <c r="J164">
        <v>86.534485000000004</v>
      </c>
      <c r="K164" s="2">
        <f t="shared" si="34"/>
        <v>-6.1247018112298157E-3</v>
      </c>
      <c r="L164">
        <v>440.64999399999999</v>
      </c>
      <c r="M164" s="2">
        <f t="shared" si="35"/>
        <v>-6.2020749598837854E-3</v>
      </c>
      <c r="N164">
        <v>110.873802</v>
      </c>
      <c r="O164" s="2">
        <f t="shared" si="36"/>
        <v>-1.2871801123645832E-2</v>
      </c>
      <c r="P164">
        <v>2242.9389649999998</v>
      </c>
      <c r="Q164" s="2">
        <f t="shared" si="37"/>
        <v>1.5103556618217162E-2</v>
      </c>
      <c r="R164">
        <v>518.18914800000005</v>
      </c>
      <c r="S164" s="2">
        <f t="shared" si="38"/>
        <v>-2.2504699338219081E-2</v>
      </c>
      <c r="T164">
        <v>150.58239699999999</v>
      </c>
      <c r="U164" s="2">
        <f t="shared" si="39"/>
        <v>1.6802340566371088E-2</v>
      </c>
      <c r="V164">
        <v>139.53604100000001</v>
      </c>
      <c r="W164" s="2">
        <f t="shared" si="40"/>
        <v>6.9323057454198089E-3</v>
      </c>
      <c r="X164">
        <v>253.5</v>
      </c>
      <c r="Y164" s="2">
        <f t="shared" si="41"/>
        <v>9.7165101529992137E-2</v>
      </c>
      <c r="Z164">
        <v>11.4</v>
      </c>
      <c r="AA164" s="2">
        <f t="shared" si="42"/>
        <v>3.6363636363636376E-2</v>
      </c>
      <c r="AB164">
        <v>217.02877799999999</v>
      </c>
      <c r="AC164" s="2">
        <f t="shared" si="43"/>
        <v>1.576633331904409E-2</v>
      </c>
      <c r="AD164">
        <v>1294.6999510000001</v>
      </c>
      <c r="AE164" s="2">
        <f t="shared" si="44"/>
        <v>-8.3107484146706101E-3</v>
      </c>
    </row>
    <row r="165" spans="1:31" x14ac:dyDescent="0.3">
      <c r="A165" s="8">
        <v>45083</v>
      </c>
      <c r="B165">
        <v>117.51055100000001</v>
      </c>
      <c r="C165" s="2">
        <f t="shared" si="30"/>
        <v>2.0752315859504211E-2</v>
      </c>
      <c r="D165">
        <v>223.877487</v>
      </c>
      <c r="E165" s="2">
        <f t="shared" si="31"/>
        <v>-8.2716380675686985E-3</v>
      </c>
      <c r="F165">
        <v>1118.945923</v>
      </c>
      <c r="G165" s="2">
        <f t="shared" si="32"/>
        <v>-8.5216209131627751E-3</v>
      </c>
      <c r="H165">
        <v>1279</v>
      </c>
      <c r="I165" s="2">
        <f t="shared" si="33"/>
        <v>-1.9547719432732813E-2</v>
      </c>
      <c r="J165">
        <v>86.679916000000006</v>
      </c>
      <c r="K165" s="2">
        <f t="shared" si="34"/>
        <v>1.68061322604518E-3</v>
      </c>
      <c r="L165">
        <v>442.79998799999998</v>
      </c>
      <c r="M165" s="2">
        <f t="shared" si="35"/>
        <v>4.879142242766088E-3</v>
      </c>
      <c r="N165">
        <v>110.774101</v>
      </c>
      <c r="O165" s="2">
        <f t="shared" si="36"/>
        <v>-8.9922955830445961E-4</v>
      </c>
      <c r="P165">
        <v>2252.4812010000001</v>
      </c>
      <c r="Q165" s="2">
        <f t="shared" si="37"/>
        <v>4.2543449237373299E-3</v>
      </c>
      <c r="R165">
        <v>523.03112799999997</v>
      </c>
      <c r="S165" s="2">
        <f t="shared" si="38"/>
        <v>9.3440397559230171E-3</v>
      </c>
      <c r="T165">
        <v>151.24336199999999</v>
      </c>
      <c r="U165" s="2">
        <f t="shared" si="39"/>
        <v>4.3893908794665482E-3</v>
      </c>
      <c r="V165">
        <v>140.40063499999999</v>
      </c>
      <c r="W165" s="2">
        <f t="shared" si="40"/>
        <v>6.1962056097033535E-3</v>
      </c>
      <c r="X165">
        <v>268.79998799999998</v>
      </c>
      <c r="Y165" s="2">
        <f t="shared" si="41"/>
        <v>6.0354982248520761E-2</v>
      </c>
      <c r="Z165">
        <v>12.2</v>
      </c>
      <c r="AA165" s="2">
        <f t="shared" si="42"/>
        <v>7.0175438596491224E-2</v>
      </c>
      <c r="AB165">
        <v>214.75</v>
      </c>
      <c r="AC165" s="2">
        <f t="shared" si="43"/>
        <v>-1.0499888636888444E-2</v>
      </c>
      <c r="AD165">
        <v>1332</v>
      </c>
      <c r="AE165" s="2">
        <f t="shared" si="44"/>
        <v>2.8809801816390035E-2</v>
      </c>
    </row>
    <row r="166" spans="1:31" x14ac:dyDescent="0.3">
      <c r="A166" s="8">
        <v>45084</v>
      </c>
      <c r="B166">
        <v>117.51055100000001</v>
      </c>
      <c r="C166" s="2">
        <f t="shared" si="30"/>
        <v>0</v>
      </c>
      <c r="D166">
        <v>226.72753900000001</v>
      </c>
      <c r="E166" s="2">
        <f t="shared" si="31"/>
        <v>1.2730409109871887E-2</v>
      </c>
      <c r="F166">
        <v>1119.392212</v>
      </c>
      <c r="G166" s="2">
        <f t="shared" si="32"/>
        <v>3.9884769301767875E-4</v>
      </c>
      <c r="H166">
        <v>1288.9499510000001</v>
      </c>
      <c r="I166" s="2">
        <f t="shared" si="33"/>
        <v>7.7794769351056114E-3</v>
      </c>
      <c r="J166">
        <v>88.085800000000006</v>
      </c>
      <c r="K166" s="2">
        <f t="shared" si="34"/>
        <v>1.6219258911141621E-2</v>
      </c>
      <c r="L166">
        <v>443.95001200000002</v>
      </c>
      <c r="M166" s="2">
        <f t="shared" si="35"/>
        <v>2.5971635753523348E-3</v>
      </c>
      <c r="N166">
        <v>110.22571600000001</v>
      </c>
      <c r="O166" s="2">
        <f t="shared" si="36"/>
        <v>-4.950480257113532E-3</v>
      </c>
      <c r="P166">
        <v>2289.611328</v>
      </c>
      <c r="Q166" s="2">
        <f t="shared" si="37"/>
        <v>1.6484100725686845E-2</v>
      </c>
      <c r="R166">
        <v>558.92144800000005</v>
      </c>
      <c r="S166" s="2">
        <f t="shared" si="38"/>
        <v>6.8619854686736925E-2</v>
      </c>
      <c r="T166">
        <v>152.75968900000001</v>
      </c>
      <c r="U166" s="2">
        <f t="shared" si="39"/>
        <v>1.0025742485147981E-2</v>
      </c>
      <c r="V166">
        <v>140.78491199999999</v>
      </c>
      <c r="W166" s="2">
        <f t="shared" si="40"/>
        <v>2.7370032906191E-3</v>
      </c>
      <c r="X166">
        <v>267.79998799999998</v>
      </c>
      <c r="Y166" s="2">
        <f t="shared" si="41"/>
        <v>-3.7202382613201745E-3</v>
      </c>
      <c r="Z166">
        <v>14.45</v>
      </c>
      <c r="AA166" s="2">
        <f t="shared" si="42"/>
        <v>0.18442622950819665</v>
      </c>
      <c r="AB166">
        <v>218.449997</v>
      </c>
      <c r="AC166" s="2">
        <f t="shared" si="43"/>
        <v>1.722932246798603E-2</v>
      </c>
      <c r="AD166">
        <v>1347.5</v>
      </c>
      <c r="AE166" s="2">
        <f t="shared" si="44"/>
        <v>1.1636636636636721E-2</v>
      </c>
    </row>
    <row r="167" spans="1:31" x14ac:dyDescent="0.3">
      <c r="A167" s="8">
        <v>45085</v>
      </c>
      <c r="B167">
        <v>117.012833</v>
      </c>
      <c r="C167" s="2">
        <f t="shared" si="30"/>
        <v>-4.2355175408888002E-3</v>
      </c>
      <c r="D167">
        <v>224.17231799999999</v>
      </c>
      <c r="E167" s="2">
        <f t="shared" si="31"/>
        <v>-1.127000721337168E-2</v>
      </c>
      <c r="F167">
        <v>1117.1118160000001</v>
      </c>
      <c r="G167" s="2">
        <f t="shared" si="32"/>
        <v>-2.037173365647682E-3</v>
      </c>
      <c r="H167">
        <v>1282.8000489999999</v>
      </c>
      <c r="I167" s="2">
        <f t="shared" si="33"/>
        <v>-4.7712496480013522E-3</v>
      </c>
      <c r="J167">
        <v>87.310142999999997</v>
      </c>
      <c r="K167" s="2">
        <f t="shared" si="34"/>
        <v>-8.8056985348377026E-3</v>
      </c>
      <c r="L167">
        <v>442.89999399999999</v>
      </c>
      <c r="M167" s="2">
        <f t="shared" si="35"/>
        <v>-2.365171689645118E-3</v>
      </c>
      <c r="N167">
        <v>111.521896</v>
      </c>
      <c r="O167" s="2">
        <f t="shared" si="36"/>
        <v>1.1759324838497731E-2</v>
      </c>
      <c r="P167">
        <v>2314.1342770000001</v>
      </c>
      <c r="Q167" s="2">
        <f t="shared" si="37"/>
        <v>1.0710529206466424E-2</v>
      </c>
      <c r="R167">
        <v>556.47558600000002</v>
      </c>
      <c r="S167" s="2">
        <f t="shared" si="38"/>
        <v>-4.3760389026975544E-3</v>
      </c>
      <c r="T167">
        <v>153.07070899999999</v>
      </c>
      <c r="U167" s="2">
        <f t="shared" si="39"/>
        <v>2.0360083346333546E-3</v>
      </c>
      <c r="V167">
        <v>140.06442300000001</v>
      </c>
      <c r="W167" s="2">
        <f t="shared" si="40"/>
        <v>-5.1176577785549959E-3</v>
      </c>
      <c r="X167">
        <v>250.60000600000001</v>
      </c>
      <c r="Y167" s="2">
        <f t="shared" si="41"/>
        <v>-6.4226970764464597E-2</v>
      </c>
      <c r="Z167">
        <v>13.35</v>
      </c>
      <c r="AA167" s="2">
        <f t="shared" si="42"/>
        <v>-7.6124567474048388E-2</v>
      </c>
      <c r="AB167">
        <v>220.64999399999999</v>
      </c>
      <c r="AC167" s="2">
        <f t="shared" si="43"/>
        <v>1.0070940857005439E-2</v>
      </c>
      <c r="AD167">
        <v>1326.099976</v>
      </c>
      <c r="AE167" s="2">
        <f t="shared" si="44"/>
        <v>-1.5881279406308013E-2</v>
      </c>
    </row>
    <row r="168" spans="1:31" x14ac:dyDescent="0.3">
      <c r="A168" s="8">
        <v>45086</v>
      </c>
      <c r="B168">
        <v>119.800034</v>
      </c>
      <c r="C168" s="2">
        <f t="shared" si="30"/>
        <v>2.381961814393474E-2</v>
      </c>
      <c r="D168">
        <v>223.73005699999999</v>
      </c>
      <c r="E168" s="2">
        <f t="shared" si="31"/>
        <v>-1.9728617875112153E-3</v>
      </c>
      <c r="F168">
        <v>1100.257202</v>
      </c>
      <c r="G168" s="2">
        <f t="shared" si="32"/>
        <v>-1.5087669612475096E-2</v>
      </c>
      <c r="H168">
        <v>1265.9499510000001</v>
      </c>
      <c r="I168" s="2">
        <f t="shared" si="33"/>
        <v>-1.3135404861525646E-2</v>
      </c>
      <c r="J168">
        <v>87.552536000000003</v>
      </c>
      <c r="K168" s="2">
        <f t="shared" si="34"/>
        <v>2.7762295613238397E-3</v>
      </c>
      <c r="L168">
        <v>438.45001200000002</v>
      </c>
      <c r="M168" s="2">
        <f t="shared" si="35"/>
        <v>-1.0047374261197173E-2</v>
      </c>
      <c r="N168">
        <v>110.67439299999999</v>
      </c>
      <c r="O168" s="2">
        <f t="shared" si="36"/>
        <v>-7.5994314156926368E-3</v>
      </c>
      <c r="P168">
        <v>2336.580078</v>
      </c>
      <c r="Q168" s="2">
        <f t="shared" si="37"/>
        <v>9.6994375923156184E-3</v>
      </c>
      <c r="R168">
        <v>568.75518799999998</v>
      </c>
      <c r="S168" s="2">
        <f t="shared" si="38"/>
        <v>2.2066739869518681E-2</v>
      </c>
      <c r="T168">
        <v>154.50929300000001</v>
      </c>
      <c r="U168" s="2">
        <f t="shared" si="39"/>
        <v>9.3981664382309926E-3</v>
      </c>
      <c r="V168">
        <v>143.186554</v>
      </c>
      <c r="W168" s="2">
        <f t="shared" si="40"/>
        <v>2.2290678340209258E-2</v>
      </c>
      <c r="X168">
        <v>248.60000600000001</v>
      </c>
      <c r="Y168" s="2">
        <f t="shared" si="41"/>
        <v>-7.9808457785910392E-3</v>
      </c>
      <c r="Z168">
        <v>14</v>
      </c>
      <c r="AA168" s="2">
        <f t="shared" si="42"/>
        <v>4.8689138576779145E-2</v>
      </c>
      <c r="AB168">
        <v>221.199997</v>
      </c>
      <c r="AC168" s="2">
        <f t="shared" si="43"/>
        <v>2.4926490593968342E-3</v>
      </c>
      <c r="AD168">
        <v>1336</v>
      </c>
      <c r="AE168" s="2">
        <f t="shared" si="44"/>
        <v>7.4655185726359985E-3</v>
      </c>
    </row>
    <row r="169" spans="1:31" x14ac:dyDescent="0.3">
      <c r="A169" s="8">
        <v>45089</v>
      </c>
      <c r="B169">
        <v>118.55574799999999</v>
      </c>
      <c r="C169" s="2">
        <f t="shared" si="30"/>
        <v>-1.0386357653287548E-2</v>
      </c>
      <c r="D169">
        <v>225.05682400000001</v>
      </c>
      <c r="E169" s="2">
        <f t="shared" si="31"/>
        <v>5.9302134804355422E-3</v>
      </c>
      <c r="F169">
        <v>1129.9014890000001</v>
      </c>
      <c r="G169" s="2">
        <f t="shared" si="32"/>
        <v>2.6943051993764788E-2</v>
      </c>
      <c r="H169">
        <v>1291.9499510000001</v>
      </c>
      <c r="I169" s="2">
        <f t="shared" si="33"/>
        <v>2.0537936732381912E-2</v>
      </c>
      <c r="J169">
        <v>89.055374</v>
      </c>
      <c r="K169" s="2">
        <f t="shared" si="34"/>
        <v>1.7164985375180963E-2</v>
      </c>
      <c r="L169">
        <v>436.95001200000002</v>
      </c>
      <c r="M169" s="2">
        <f t="shared" si="35"/>
        <v>-3.4211425680152896E-3</v>
      </c>
      <c r="N169">
        <v>109.029236</v>
      </c>
      <c r="O169" s="2">
        <f t="shared" si="36"/>
        <v>-1.4864838698505412E-2</v>
      </c>
      <c r="P169">
        <v>2313.7878420000002</v>
      </c>
      <c r="Q169" s="2">
        <f t="shared" si="37"/>
        <v>-9.754528087695058E-3</v>
      </c>
      <c r="R169">
        <v>565.909851</v>
      </c>
      <c r="S169" s="2">
        <f t="shared" si="38"/>
        <v>-5.0027446958426092E-3</v>
      </c>
      <c r="T169">
        <v>157.192001</v>
      </c>
      <c r="U169" s="2">
        <f t="shared" si="39"/>
        <v>1.7362761474806421E-2</v>
      </c>
      <c r="V169">
        <v>148.51823400000001</v>
      </c>
      <c r="W169" s="2">
        <f t="shared" si="40"/>
        <v>3.7235898560698644E-2</v>
      </c>
      <c r="X169">
        <v>249.60000600000001</v>
      </c>
      <c r="Y169" s="2">
        <f t="shared" si="41"/>
        <v>4.0225260493356174E-3</v>
      </c>
      <c r="Z169">
        <v>15.3</v>
      </c>
      <c r="AA169" s="2">
        <f t="shared" si="42"/>
        <v>9.2857142857142971E-2</v>
      </c>
      <c r="AB169">
        <v>220.949997</v>
      </c>
      <c r="AC169" s="2">
        <f t="shared" si="43"/>
        <v>-1.1301989303372784E-3</v>
      </c>
      <c r="AD169">
        <v>1339.599976</v>
      </c>
      <c r="AE169" s="2">
        <f t="shared" si="44"/>
        <v>2.6945928143713438E-3</v>
      </c>
    </row>
    <row r="170" spans="1:31" x14ac:dyDescent="0.3">
      <c r="A170" s="8">
        <v>45090</v>
      </c>
      <c r="B170">
        <v>121.54203800000001</v>
      </c>
      <c r="C170" s="2">
        <f t="shared" si="30"/>
        <v>2.5188909440308382E-2</v>
      </c>
      <c r="D170">
        <v>225.00767500000001</v>
      </c>
      <c r="E170" s="2">
        <f t="shared" si="31"/>
        <v>-2.1838484666436564E-4</v>
      </c>
      <c r="F170">
        <v>1121.6229249999999</v>
      </c>
      <c r="G170" s="2">
        <f t="shared" si="32"/>
        <v>-7.3268015668578323E-3</v>
      </c>
      <c r="H170">
        <v>1304.849976</v>
      </c>
      <c r="I170" s="2">
        <f t="shared" si="33"/>
        <v>9.9849262659246207E-3</v>
      </c>
      <c r="J170">
        <v>89.103859</v>
      </c>
      <c r="K170" s="2">
        <f t="shared" si="34"/>
        <v>5.4443654349256576E-4</v>
      </c>
      <c r="L170">
        <v>445.39999399999999</v>
      </c>
      <c r="M170" s="2">
        <f t="shared" si="35"/>
        <v>1.9338555367747645E-2</v>
      </c>
      <c r="N170">
        <v>114.463249</v>
      </c>
      <c r="O170" s="2">
        <f t="shared" si="36"/>
        <v>4.9839962191425391E-2</v>
      </c>
      <c r="P170">
        <v>2328.0764159999999</v>
      </c>
      <c r="Q170" s="2">
        <f t="shared" si="37"/>
        <v>6.1754036997829775E-3</v>
      </c>
      <c r="R170">
        <v>575.59375</v>
      </c>
      <c r="S170" s="2">
        <f t="shared" si="38"/>
        <v>1.7112087698929246E-2</v>
      </c>
      <c r="T170">
        <v>157.89184599999999</v>
      </c>
      <c r="U170" s="2">
        <f t="shared" si="39"/>
        <v>4.4521667486119298E-3</v>
      </c>
      <c r="V170">
        <v>148.80641199999999</v>
      </c>
      <c r="W170" s="2">
        <f t="shared" si="40"/>
        <v>1.9403543405989154E-3</v>
      </c>
      <c r="X170">
        <v>246.60000600000001</v>
      </c>
      <c r="Y170" s="2">
        <f t="shared" si="41"/>
        <v>-1.2019230480306953E-2</v>
      </c>
      <c r="Z170">
        <v>15.1</v>
      </c>
      <c r="AA170" s="2">
        <f t="shared" si="42"/>
        <v>-1.3071895424836666E-2</v>
      </c>
      <c r="AB170">
        <v>221.800003</v>
      </c>
      <c r="AC170" s="2">
        <f t="shared" si="43"/>
        <v>3.8470514213222451E-3</v>
      </c>
      <c r="AD170">
        <v>1346.099976</v>
      </c>
      <c r="AE170" s="2">
        <f t="shared" si="44"/>
        <v>4.8521947719115666E-3</v>
      </c>
    </row>
    <row r="171" spans="1:31" x14ac:dyDescent="0.3">
      <c r="A171" s="8">
        <v>45091</v>
      </c>
      <c r="B171">
        <v>120.84523799999999</v>
      </c>
      <c r="C171" s="2">
        <f t="shared" si="30"/>
        <v>-5.7329958544879434E-3</v>
      </c>
      <c r="D171">
        <v>225.00767500000001</v>
      </c>
      <c r="E171" s="2">
        <f t="shared" si="31"/>
        <v>0</v>
      </c>
      <c r="F171">
        <v>1126.1339109999999</v>
      </c>
      <c r="G171" s="2">
        <f t="shared" si="32"/>
        <v>4.0218382661891816E-3</v>
      </c>
      <c r="H171">
        <v>1300.400024</v>
      </c>
      <c r="I171" s="2">
        <f t="shared" si="33"/>
        <v>-3.4103169573878045E-3</v>
      </c>
      <c r="J171">
        <v>90.315826000000001</v>
      </c>
      <c r="K171" s="2">
        <f t="shared" si="34"/>
        <v>1.3601734129158105E-2</v>
      </c>
      <c r="L171">
        <v>444.5</v>
      </c>
      <c r="M171" s="2">
        <f t="shared" si="35"/>
        <v>-2.0206421466633095E-3</v>
      </c>
      <c r="N171">
        <v>112.269699</v>
      </c>
      <c r="O171" s="2">
        <f t="shared" si="36"/>
        <v>-1.9163792913129751E-2</v>
      </c>
      <c r="P171">
        <v>2328.7192380000001</v>
      </c>
      <c r="Q171" s="2">
        <f t="shared" si="37"/>
        <v>2.7611722518305903E-4</v>
      </c>
      <c r="R171">
        <v>582.43243399999994</v>
      </c>
      <c r="S171" s="2">
        <f t="shared" si="38"/>
        <v>1.188109495629508E-2</v>
      </c>
      <c r="T171">
        <v>156.33663899999999</v>
      </c>
      <c r="U171" s="2">
        <f t="shared" si="39"/>
        <v>-9.8498246704898929E-3</v>
      </c>
      <c r="V171">
        <v>147.65362500000001</v>
      </c>
      <c r="W171" s="2">
        <f t="shared" si="40"/>
        <v>-7.7468906380189217E-3</v>
      </c>
      <c r="X171">
        <v>247.60000600000001</v>
      </c>
      <c r="Y171" s="2">
        <f t="shared" si="41"/>
        <v>4.0551499418861603E-3</v>
      </c>
      <c r="Z171">
        <v>14.4</v>
      </c>
      <c r="AA171" s="2">
        <f t="shared" si="42"/>
        <v>-4.6357615894039639E-2</v>
      </c>
      <c r="AB171">
        <v>224.14999399999999</v>
      </c>
      <c r="AC171" s="2">
        <f t="shared" si="43"/>
        <v>1.0595090028019394E-2</v>
      </c>
      <c r="AD171">
        <v>1345.849976</v>
      </c>
      <c r="AE171" s="2">
        <f t="shared" si="44"/>
        <v>-1.8572171789410508E-4</v>
      </c>
    </row>
    <row r="172" spans="1:31" x14ac:dyDescent="0.3">
      <c r="A172" s="8">
        <v>45092</v>
      </c>
      <c r="B172">
        <v>121.392723</v>
      </c>
      <c r="C172" s="2">
        <f t="shared" si="30"/>
        <v>4.5304639972656435E-3</v>
      </c>
      <c r="D172">
        <v>224.663712</v>
      </c>
      <c r="E172" s="2">
        <f t="shared" si="31"/>
        <v>-1.5286722997337465E-3</v>
      </c>
      <c r="F172">
        <v>1133.8176269999999</v>
      </c>
      <c r="G172" s="2">
        <f t="shared" si="32"/>
        <v>6.8230926401788849E-3</v>
      </c>
      <c r="H172">
        <v>1286.8000489999999</v>
      </c>
      <c r="I172" s="2">
        <f t="shared" si="33"/>
        <v>-1.0458301098893341E-2</v>
      </c>
      <c r="J172">
        <v>90.073432999999994</v>
      </c>
      <c r="K172" s="2">
        <f t="shared" si="34"/>
        <v>-2.6838374926672071E-3</v>
      </c>
      <c r="L172">
        <v>448.10000600000001</v>
      </c>
      <c r="M172" s="2">
        <f t="shared" si="35"/>
        <v>8.0990011248593952E-3</v>
      </c>
      <c r="N172">
        <v>113.865005</v>
      </c>
      <c r="O172" s="2">
        <f t="shared" si="36"/>
        <v>1.4209586506506833E-2</v>
      </c>
      <c r="P172">
        <v>2334.899414</v>
      </c>
      <c r="Q172" s="2">
        <f t="shared" si="37"/>
        <v>2.6538948530814288E-3</v>
      </c>
      <c r="R172">
        <v>584.02978499999995</v>
      </c>
      <c r="S172" s="2">
        <f t="shared" si="38"/>
        <v>2.7425515935466382E-3</v>
      </c>
      <c r="T172">
        <v>156.220001</v>
      </c>
      <c r="U172" s="2">
        <f t="shared" si="39"/>
        <v>-7.4606951221456441E-4</v>
      </c>
      <c r="V172">
        <v>145.588211</v>
      </c>
      <c r="W172" s="2">
        <f t="shared" si="40"/>
        <v>-1.3988237674489867E-2</v>
      </c>
      <c r="X172">
        <v>240.949997</v>
      </c>
      <c r="Y172" s="2">
        <f t="shared" si="41"/>
        <v>-2.6857870916206728E-2</v>
      </c>
      <c r="Z172">
        <v>14.45</v>
      </c>
      <c r="AA172" s="2">
        <f t="shared" si="42"/>
        <v>3.4722222222220989E-3</v>
      </c>
      <c r="AB172">
        <v>220.60000600000001</v>
      </c>
      <c r="AC172" s="2">
        <f t="shared" si="43"/>
        <v>-1.5837555632501998E-2</v>
      </c>
      <c r="AD172">
        <v>1332.849976</v>
      </c>
      <c r="AE172" s="2">
        <f t="shared" si="44"/>
        <v>-9.6593232766086778E-3</v>
      </c>
    </row>
    <row r="173" spans="1:31" x14ac:dyDescent="0.3">
      <c r="A173" s="8">
        <v>45093</v>
      </c>
      <c r="B173">
        <v>124.627869</v>
      </c>
      <c r="C173" s="2">
        <f t="shared" si="30"/>
        <v>2.6650246572028857E-2</v>
      </c>
      <c r="D173">
        <v>224.61457799999999</v>
      </c>
      <c r="E173" s="2">
        <f t="shared" si="31"/>
        <v>-2.187002055766829E-4</v>
      </c>
      <c r="F173">
        <v>1138.3782960000001</v>
      </c>
      <c r="G173" s="2">
        <f t="shared" si="32"/>
        <v>4.0224008618277018E-3</v>
      </c>
      <c r="H173">
        <v>1291.650024</v>
      </c>
      <c r="I173" s="2">
        <f t="shared" si="33"/>
        <v>3.7690199062154761E-3</v>
      </c>
      <c r="J173">
        <v>89.346252000000007</v>
      </c>
      <c r="K173" s="2">
        <f t="shared" si="34"/>
        <v>-8.0732017841486092E-3</v>
      </c>
      <c r="L173">
        <v>453.10000600000001</v>
      </c>
      <c r="M173" s="2">
        <f t="shared" si="35"/>
        <v>1.1158223461394057E-2</v>
      </c>
      <c r="N173">
        <v>130.715439</v>
      </c>
      <c r="O173" s="2">
        <f t="shared" si="36"/>
        <v>0.14798606472638376</v>
      </c>
      <c r="P173">
        <v>2340.3378910000001</v>
      </c>
      <c r="Q173" s="2">
        <f t="shared" si="37"/>
        <v>2.3292125422582632E-3</v>
      </c>
      <c r="R173">
        <v>593.41418499999997</v>
      </c>
      <c r="S173" s="2">
        <f t="shared" si="38"/>
        <v>1.6068358568390506E-2</v>
      </c>
      <c r="T173">
        <v>157.679993</v>
      </c>
      <c r="U173" s="2">
        <f t="shared" si="39"/>
        <v>9.3457431228667343E-3</v>
      </c>
      <c r="V173">
        <v>146.59690900000001</v>
      </c>
      <c r="W173" s="2">
        <f t="shared" si="40"/>
        <v>6.9284318632090169E-3</v>
      </c>
      <c r="X173">
        <v>245.699997</v>
      </c>
      <c r="Y173" s="2">
        <f t="shared" si="41"/>
        <v>1.9713633779377071E-2</v>
      </c>
      <c r="Z173">
        <v>14.75</v>
      </c>
      <c r="AA173" s="2">
        <f t="shared" si="42"/>
        <v>2.076124567474058E-2</v>
      </c>
      <c r="AB173">
        <v>222.25</v>
      </c>
      <c r="AC173" s="2">
        <f t="shared" si="43"/>
        <v>7.4795736859589734E-3</v>
      </c>
      <c r="AD173">
        <v>1352.849976</v>
      </c>
      <c r="AE173" s="2">
        <f t="shared" si="44"/>
        <v>1.5005439742004301E-2</v>
      </c>
    </row>
    <row r="174" spans="1:31" x14ac:dyDescent="0.3">
      <c r="A174" s="8">
        <v>45096</v>
      </c>
      <c r="B174">
        <v>124.279472</v>
      </c>
      <c r="C174" s="2">
        <f t="shared" si="30"/>
        <v>-2.7954983327205252E-3</v>
      </c>
      <c r="D174">
        <v>223.238663</v>
      </c>
      <c r="E174" s="2">
        <f t="shared" si="31"/>
        <v>-6.1256709704745615E-3</v>
      </c>
      <c r="F174">
        <v>1127.8194579999999</v>
      </c>
      <c r="G174" s="2">
        <f t="shared" si="32"/>
        <v>-9.2753331973224329E-3</v>
      </c>
      <c r="H174">
        <v>1294</v>
      </c>
      <c r="I174" s="2">
        <f t="shared" si="33"/>
        <v>1.8193596998685724E-3</v>
      </c>
      <c r="J174">
        <v>89.103859</v>
      </c>
      <c r="K174" s="2">
        <f t="shared" si="34"/>
        <v>-2.7129621508914514E-3</v>
      </c>
      <c r="L174">
        <v>453.60000600000001</v>
      </c>
      <c r="M174" s="2">
        <f t="shared" si="35"/>
        <v>1.1035091445132927E-3</v>
      </c>
      <c r="N174">
        <v>132.46031199999999</v>
      </c>
      <c r="O174" s="2">
        <f t="shared" si="36"/>
        <v>1.334863741688519E-2</v>
      </c>
      <c r="P174">
        <v>2339.8930660000001</v>
      </c>
      <c r="Q174" s="2">
        <f t="shared" si="37"/>
        <v>-1.9006870833082612E-4</v>
      </c>
      <c r="R174">
        <v>600.65216099999998</v>
      </c>
      <c r="S174" s="2">
        <f t="shared" si="38"/>
        <v>1.219717388454411E-2</v>
      </c>
      <c r="T174">
        <v>157.800003</v>
      </c>
      <c r="U174" s="2">
        <f t="shared" si="39"/>
        <v>7.6109846098226797E-4</v>
      </c>
      <c r="V174">
        <v>147.797729</v>
      </c>
      <c r="W174" s="2">
        <f t="shared" si="40"/>
        <v>8.1913050431370316E-3</v>
      </c>
      <c r="X174">
        <v>258.39999399999999</v>
      </c>
      <c r="Y174" s="2">
        <f t="shared" si="41"/>
        <v>5.1689040110163287E-2</v>
      </c>
      <c r="Z174">
        <v>14.55</v>
      </c>
      <c r="AA174" s="2">
        <f t="shared" si="42"/>
        <v>-1.3559322033898202E-2</v>
      </c>
      <c r="AB174">
        <v>223.14999399999999</v>
      </c>
      <c r="AC174" s="2">
        <f t="shared" si="43"/>
        <v>4.049466816647973E-3</v>
      </c>
      <c r="AD174">
        <v>1337.9499510000001</v>
      </c>
      <c r="AE174" s="2">
        <f t="shared" si="44"/>
        <v>-1.1013804386540427E-2</v>
      </c>
    </row>
    <row r="175" spans="1:31" x14ac:dyDescent="0.3">
      <c r="A175" s="8">
        <v>45097</v>
      </c>
      <c r="B175">
        <v>124.578102</v>
      </c>
      <c r="C175" s="2">
        <f t="shared" si="30"/>
        <v>2.402890800823565E-3</v>
      </c>
      <c r="D175">
        <v>223.33696</v>
      </c>
      <c r="E175" s="2">
        <f t="shared" si="31"/>
        <v>4.4032247227709931E-4</v>
      </c>
      <c r="F175">
        <v>1158.653442</v>
      </c>
      <c r="G175" s="2">
        <f t="shared" si="32"/>
        <v>2.7339468016165602E-2</v>
      </c>
      <c r="H175">
        <v>1303.400024</v>
      </c>
      <c r="I175" s="2">
        <f t="shared" si="33"/>
        <v>7.2643153013911554E-3</v>
      </c>
      <c r="J175">
        <v>89.103859</v>
      </c>
      <c r="K175" s="2">
        <f t="shared" si="34"/>
        <v>0</v>
      </c>
      <c r="L175">
        <v>452.85000600000001</v>
      </c>
      <c r="M175" s="2">
        <f t="shared" si="35"/>
        <v>-1.6534391315682351E-3</v>
      </c>
      <c r="N175">
        <v>127.524818</v>
      </c>
      <c r="O175" s="2">
        <f t="shared" si="36"/>
        <v>-3.726017193738751E-2</v>
      </c>
      <c r="P175">
        <v>2355.3679200000001</v>
      </c>
      <c r="Q175" s="2">
        <f t="shared" si="37"/>
        <v>6.6134876951680077E-3</v>
      </c>
      <c r="R175">
        <v>583.08136000000002</v>
      </c>
      <c r="S175" s="2">
        <f t="shared" si="38"/>
        <v>-2.925287236251195E-2</v>
      </c>
      <c r="T175">
        <v>163.16000399999999</v>
      </c>
      <c r="U175" s="2">
        <f t="shared" si="39"/>
        <v>3.3967052586177493E-2</v>
      </c>
      <c r="V175">
        <v>153.51367200000001</v>
      </c>
      <c r="W175" s="2">
        <f t="shared" si="40"/>
        <v>3.867409221152518E-2</v>
      </c>
      <c r="X175">
        <v>260.64999399999999</v>
      </c>
      <c r="Y175" s="2">
        <f t="shared" si="41"/>
        <v>8.707430542742145E-3</v>
      </c>
      <c r="Z175">
        <v>14.25</v>
      </c>
      <c r="AA175" s="2">
        <f t="shared" si="42"/>
        <v>-2.0618556701030966E-2</v>
      </c>
      <c r="AB175">
        <v>224.949997</v>
      </c>
      <c r="AC175" s="2">
        <f t="shared" si="43"/>
        <v>8.0663367618105664E-3</v>
      </c>
      <c r="AD175">
        <v>1343.8000489999999</v>
      </c>
      <c r="AE175" s="2">
        <f t="shared" si="44"/>
        <v>4.3724341075892514E-3</v>
      </c>
    </row>
    <row r="176" spans="1:31" x14ac:dyDescent="0.3">
      <c r="A176" s="8">
        <v>45098</v>
      </c>
      <c r="B176">
        <v>122.238846</v>
      </c>
      <c r="C176" s="2">
        <f t="shared" si="30"/>
        <v>-1.8777425265316783E-2</v>
      </c>
      <c r="D176">
        <v>224.51628099999999</v>
      </c>
      <c r="E176" s="2">
        <f t="shared" si="31"/>
        <v>5.2804560427435199E-3</v>
      </c>
      <c r="F176">
        <v>1160.4379879999999</v>
      </c>
      <c r="G176" s="2">
        <f t="shared" si="32"/>
        <v>1.5401896160767148E-3</v>
      </c>
      <c r="H176">
        <v>1299.349976</v>
      </c>
      <c r="I176" s="2">
        <f t="shared" si="33"/>
        <v>-3.1072947103153448E-3</v>
      </c>
      <c r="J176">
        <v>89.200812999999997</v>
      </c>
      <c r="K176" s="2">
        <f t="shared" si="34"/>
        <v>1.0881010215280096E-3</v>
      </c>
      <c r="L176">
        <v>447.04998799999998</v>
      </c>
      <c r="M176" s="2">
        <f t="shared" si="35"/>
        <v>-1.2807812571829835E-2</v>
      </c>
      <c r="N176">
        <v>128.272614</v>
      </c>
      <c r="O176" s="2">
        <f t="shared" si="36"/>
        <v>5.8639252478682735E-3</v>
      </c>
      <c r="P176">
        <v>2367.6784670000002</v>
      </c>
      <c r="Q176" s="2">
        <f t="shared" si="37"/>
        <v>5.2265919457712418E-3</v>
      </c>
      <c r="R176">
        <v>578.43908699999997</v>
      </c>
      <c r="S176" s="2">
        <f t="shared" si="38"/>
        <v>-7.9616213421743742E-3</v>
      </c>
      <c r="T176">
        <v>167.03999300000001</v>
      </c>
      <c r="U176" s="2">
        <f t="shared" si="39"/>
        <v>2.3780270316737795E-2</v>
      </c>
      <c r="V176">
        <v>157.404358</v>
      </c>
      <c r="W176" s="2">
        <f t="shared" si="40"/>
        <v>2.5344231229124548E-2</v>
      </c>
      <c r="X176">
        <v>258.64999399999999</v>
      </c>
      <c r="Y176" s="2">
        <f t="shared" si="41"/>
        <v>-7.673125056738006E-3</v>
      </c>
      <c r="Z176">
        <v>14</v>
      </c>
      <c r="AA176" s="2">
        <f t="shared" si="42"/>
        <v>-1.7543859649122862E-2</v>
      </c>
      <c r="AB176">
        <v>224.300003</v>
      </c>
      <c r="AC176" s="2">
        <f t="shared" si="43"/>
        <v>-2.8895043728317527E-3</v>
      </c>
      <c r="AD176">
        <v>1350.900024</v>
      </c>
      <c r="AE176" s="2">
        <f t="shared" si="44"/>
        <v>5.2835055373630091E-3</v>
      </c>
    </row>
    <row r="177" spans="1:31" x14ac:dyDescent="0.3">
      <c r="A177" s="8">
        <v>45099</v>
      </c>
      <c r="B177">
        <v>122.885864</v>
      </c>
      <c r="C177" s="2">
        <f t="shared" si="30"/>
        <v>5.293063712332513E-3</v>
      </c>
      <c r="D177">
        <v>223.042114</v>
      </c>
      <c r="E177" s="2">
        <f t="shared" si="31"/>
        <v>-6.5659692626032218E-3</v>
      </c>
      <c r="F177">
        <v>1153.4483640000001</v>
      </c>
      <c r="G177" s="2">
        <f t="shared" si="32"/>
        <v>-6.0232636920533045E-3</v>
      </c>
      <c r="H177">
        <v>1281.5500489999999</v>
      </c>
      <c r="I177" s="2">
        <f t="shared" si="33"/>
        <v>-1.3699101342039111E-2</v>
      </c>
      <c r="J177">
        <v>89.200812999999997</v>
      </c>
      <c r="K177" s="2">
        <f t="shared" si="34"/>
        <v>0</v>
      </c>
      <c r="L177">
        <v>447.64999399999999</v>
      </c>
      <c r="M177" s="2">
        <f t="shared" si="35"/>
        <v>1.3421452099446896E-3</v>
      </c>
      <c r="N177">
        <v>122.639191</v>
      </c>
      <c r="O177" s="2">
        <f t="shared" si="36"/>
        <v>-4.3917581659324467E-2</v>
      </c>
      <c r="P177">
        <v>2389.2348630000001</v>
      </c>
      <c r="Q177" s="2">
        <f t="shared" si="37"/>
        <v>9.1044439945906497E-3</v>
      </c>
      <c r="R177">
        <v>579.98651099999995</v>
      </c>
      <c r="S177" s="2">
        <f t="shared" si="38"/>
        <v>2.6751719148605524E-3</v>
      </c>
      <c r="T177">
        <v>162.60000600000001</v>
      </c>
      <c r="U177" s="2">
        <f t="shared" si="39"/>
        <v>-2.6580383058325441E-2</v>
      </c>
      <c r="V177">
        <v>152.79316700000001</v>
      </c>
      <c r="W177" s="2">
        <f t="shared" si="40"/>
        <v>-2.9295192703622575E-2</v>
      </c>
      <c r="X177">
        <v>256.75</v>
      </c>
      <c r="Y177" s="2">
        <f t="shared" si="41"/>
        <v>-7.3458111118300806E-3</v>
      </c>
      <c r="Z177">
        <v>13.6</v>
      </c>
      <c r="AA177" s="2">
        <f t="shared" si="42"/>
        <v>-2.8571428571428581E-2</v>
      </c>
      <c r="AB177">
        <v>221.10000600000001</v>
      </c>
      <c r="AC177" s="2">
        <f t="shared" si="43"/>
        <v>-1.426659365671068E-2</v>
      </c>
      <c r="AD177">
        <v>1326.150024</v>
      </c>
      <c r="AE177" s="2">
        <f t="shared" si="44"/>
        <v>-1.8321118928338986E-2</v>
      </c>
    </row>
    <row r="178" spans="1:31" x14ac:dyDescent="0.3">
      <c r="A178" s="8">
        <v>45100</v>
      </c>
      <c r="B178">
        <v>119.501411</v>
      </c>
      <c r="C178" s="2">
        <f t="shared" si="30"/>
        <v>-2.7541434708877488E-2</v>
      </c>
      <c r="D178">
        <v>222.01019299999999</v>
      </c>
      <c r="E178" s="2">
        <f t="shared" si="31"/>
        <v>-4.626574692526475E-3</v>
      </c>
      <c r="F178">
        <v>1155.18335</v>
      </c>
      <c r="G178" s="2">
        <f t="shared" si="32"/>
        <v>1.5041730988141211E-3</v>
      </c>
      <c r="H178">
        <v>1265</v>
      </c>
      <c r="I178" s="2">
        <f t="shared" si="33"/>
        <v>-1.2914087134493157E-2</v>
      </c>
      <c r="J178">
        <v>86.582961999999995</v>
      </c>
      <c r="K178" s="2">
        <f t="shared" si="34"/>
        <v>-2.9347837894706186E-2</v>
      </c>
      <c r="L178">
        <v>444.75</v>
      </c>
      <c r="M178" s="2">
        <f t="shared" si="35"/>
        <v>-6.4782621219022785E-3</v>
      </c>
      <c r="N178">
        <v>126.22863</v>
      </c>
      <c r="O178" s="2">
        <f t="shared" si="36"/>
        <v>2.9268286676809474E-2</v>
      </c>
      <c r="P178">
        <v>2362.8334960000002</v>
      </c>
      <c r="Q178" s="2">
        <f t="shared" si="37"/>
        <v>-1.1050134672340062E-2</v>
      </c>
      <c r="R178">
        <v>579.58715800000004</v>
      </c>
      <c r="S178" s="2">
        <f t="shared" si="38"/>
        <v>-6.8855566884018504E-4</v>
      </c>
      <c r="T178">
        <v>160.11999499999999</v>
      </c>
      <c r="U178" s="2">
        <f t="shared" si="39"/>
        <v>-1.5252219609389273E-2</v>
      </c>
      <c r="V178">
        <v>149.86314400000001</v>
      </c>
      <c r="W178" s="2">
        <f t="shared" si="40"/>
        <v>-1.9176400735250176E-2</v>
      </c>
      <c r="X178">
        <v>249.550003</v>
      </c>
      <c r="Y178" s="2">
        <f t="shared" si="41"/>
        <v>-2.8042831548198643E-2</v>
      </c>
      <c r="Z178">
        <v>13.85</v>
      </c>
      <c r="AA178" s="2">
        <f t="shared" si="42"/>
        <v>1.8382352941176405E-2</v>
      </c>
      <c r="AB178">
        <v>218.300003</v>
      </c>
      <c r="AC178" s="2">
        <f t="shared" si="43"/>
        <v>-1.2663966187318909E-2</v>
      </c>
      <c r="AD178">
        <v>1301.25</v>
      </c>
      <c r="AE178" s="2">
        <f t="shared" si="44"/>
        <v>-1.8776174301075921E-2</v>
      </c>
    </row>
    <row r="179" spans="1:31" x14ac:dyDescent="0.3">
      <c r="A179" s="8">
        <v>45103</v>
      </c>
      <c r="B179">
        <v>120.84523799999999</v>
      </c>
      <c r="C179" s="2">
        <f t="shared" si="30"/>
        <v>1.1245281446927713E-2</v>
      </c>
      <c r="D179">
        <v>220.437759</v>
      </c>
      <c r="E179" s="2">
        <f t="shared" si="31"/>
        <v>-7.082710837515438E-3</v>
      </c>
      <c r="F179">
        <v>1157.5131839999999</v>
      </c>
      <c r="G179" s="2">
        <f t="shared" si="32"/>
        <v>2.0168521300103492E-3</v>
      </c>
      <c r="H179">
        <v>1270.349976</v>
      </c>
      <c r="I179" s="2">
        <f t="shared" si="33"/>
        <v>4.2292300395256888E-3</v>
      </c>
      <c r="J179">
        <v>86.825355999999999</v>
      </c>
      <c r="K179" s="2">
        <f t="shared" si="34"/>
        <v>2.7995577236086255E-3</v>
      </c>
      <c r="L179">
        <v>445.70001200000002</v>
      </c>
      <c r="M179" s="2">
        <f t="shared" si="35"/>
        <v>2.1360584598089094E-3</v>
      </c>
      <c r="N179">
        <v>129.81806900000001</v>
      </c>
      <c r="O179" s="2">
        <f t="shared" si="36"/>
        <v>2.84360132879522E-2</v>
      </c>
      <c r="P179">
        <v>2350.967529</v>
      </c>
      <c r="Q179" s="2">
        <f t="shared" si="37"/>
        <v>-5.0219226281021934E-3</v>
      </c>
      <c r="R179">
        <v>601.65051300000005</v>
      </c>
      <c r="S179" s="2">
        <f t="shared" si="38"/>
        <v>3.8067363459422854E-2</v>
      </c>
      <c r="T179">
        <v>159.88000500000001</v>
      </c>
      <c r="U179" s="2">
        <f t="shared" si="39"/>
        <v>-1.4988134367601713E-3</v>
      </c>
      <c r="V179">
        <v>150.103317</v>
      </c>
      <c r="W179" s="2">
        <f t="shared" si="40"/>
        <v>1.6026155169945877E-3</v>
      </c>
      <c r="X179">
        <v>255.050003</v>
      </c>
      <c r="Y179" s="2">
        <f t="shared" si="41"/>
        <v>2.2039671143582407E-2</v>
      </c>
      <c r="Z179">
        <v>14</v>
      </c>
      <c r="AA179" s="2">
        <f t="shared" si="42"/>
        <v>1.0830324909747224E-2</v>
      </c>
      <c r="AB179">
        <v>218.60000600000001</v>
      </c>
      <c r="AC179" s="2">
        <f t="shared" si="43"/>
        <v>1.3742693352138957E-3</v>
      </c>
      <c r="AD179">
        <v>1290.349976</v>
      </c>
      <c r="AE179" s="2">
        <f t="shared" si="44"/>
        <v>-8.3765794428434237E-3</v>
      </c>
    </row>
    <row r="180" spans="1:31" x14ac:dyDescent="0.3">
      <c r="A180" s="8">
        <v>45104</v>
      </c>
      <c r="B180">
        <v>117.858948</v>
      </c>
      <c r="C180" s="2">
        <f t="shared" si="30"/>
        <v>-2.4711689508195578E-2</v>
      </c>
      <c r="D180">
        <v>221.27310199999999</v>
      </c>
      <c r="E180" s="2">
        <f t="shared" si="31"/>
        <v>3.7894732907350903E-3</v>
      </c>
      <c r="F180">
        <v>1159.9918210000001</v>
      </c>
      <c r="G180" s="2">
        <f t="shared" si="32"/>
        <v>2.1413466682382865E-3</v>
      </c>
      <c r="H180">
        <v>1279.150024</v>
      </c>
      <c r="I180" s="2">
        <f t="shared" si="33"/>
        <v>6.9272626963075012E-3</v>
      </c>
      <c r="J180">
        <v>86.631439</v>
      </c>
      <c r="K180" s="2">
        <f t="shared" si="34"/>
        <v>-2.2334143956749264E-3</v>
      </c>
      <c r="L180">
        <v>445.10000600000001</v>
      </c>
      <c r="M180" s="2">
        <f t="shared" si="35"/>
        <v>-1.346210419218008E-3</v>
      </c>
      <c r="N180">
        <v>135.25207499999999</v>
      </c>
      <c r="O180" s="2">
        <f t="shared" si="36"/>
        <v>4.1858626012993394E-2</v>
      </c>
      <c r="P180">
        <v>2361.3503420000002</v>
      </c>
      <c r="Q180" s="2">
        <f t="shared" si="37"/>
        <v>4.4164000020947558E-3</v>
      </c>
      <c r="R180">
        <v>608.63891599999999</v>
      </c>
      <c r="S180" s="2">
        <f t="shared" si="38"/>
        <v>1.1615386090429558E-2</v>
      </c>
      <c r="T180">
        <v>166.279999</v>
      </c>
      <c r="U180" s="2">
        <f t="shared" si="39"/>
        <v>4.0029983736865615E-2</v>
      </c>
      <c r="V180">
        <v>154.66645800000001</v>
      </c>
      <c r="W180" s="2">
        <f t="shared" si="40"/>
        <v>3.0400001087251161E-2</v>
      </c>
      <c r="X180">
        <v>253.64999399999999</v>
      </c>
      <c r="Y180" s="2">
        <f t="shared" si="41"/>
        <v>-5.4891550030682357E-3</v>
      </c>
      <c r="Z180">
        <v>14.1</v>
      </c>
      <c r="AA180" s="2">
        <f t="shared" si="42"/>
        <v>7.1428571428571175E-3</v>
      </c>
      <c r="AB180">
        <v>219.25</v>
      </c>
      <c r="AC180" s="2">
        <f t="shared" si="43"/>
        <v>2.9734399915797294E-3</v>
      </c>
      <c r="AD180">
        <v>1304.1999510000001</v>
      </c>
      <c r="AE180" s="2">
        <f t="shared" si="44"/>
        <v>1.073350273771001E-2</v>
      </c>
    </row>
    <row r="181" spans="1:31" x14ac:dyDescent="0.3">
      <c r="A181" s="8">
        <v>45105</v>
      </c>
      <c r="B181">
        <v>117.858948</v>
      </c>
      <c r="C181" s="2">
        <f t="shared" si="30"/>
        <v>0</v>
      </c>
      <c r="D181">
        <v>221.27310199999999</v>
      </c>
      <c r="E181" s="2">
        <f t="shared" si="31"/>
        <v>0</v>
      </c>
      <c r="F181">
        <v>1159.9918210000001</v>
      </c>
      <c r="G181" s="2">
        <f t="shared" si="32"/>
        <v>0</v>
      </c>
      <c r="H181">
        <v>1279.150024</v>
      </c>
      <c r="I181" s="2">
        <f t="shared" si="33"/>
        <v>0</v>
      </c>
      <c r="J181">
        <v>86.631439</v>
      </c>
      <c r="K181" s="2">
        <f t="shared" si="34"/>
        <v>0</v>
      </c>
      <c r="L181">
        <v>445.10000600000001</v>
      </c>
      <c r="M181" s="2">
        <f t="shared" si="35"/>
        <v>0</v>
      </c>
      <c r="N181">
        <v>135.25207499999999</v>
      </c>
      <c r="O181" s="2">
        <f t="shared" si="36"/>
        <v>0</v>
      </c>
      <c r="P181">
        <v>2361.3503420000002</v>
      </c>
      <c r="Q181" s="2">
        <f t="shared" si="37"/>
        <v>0</v>
      </c>
      <c r="R181">
        <v>608.63891599999999</v>
      </c>
      <c r="S181" s="2">
        <f t="shared" si="38"/>
        <v>0</v>
      </c>
      <c r="T181">
        <v>174.240005</v>
      </c>
      <c r="U181" s="2">
        <f t="shared" si="39"/>
        <v>4.7871097232806692E-2</v>
      </c>
      <c r="V181">
        <v>154.66645800000001</v>
      </c>
      <c r="W181" s="2">
        <f t="shared" si="40"/>
        <v>0</v>
      </c>
      <c r="X181">
        <v>253.64999399999999</v>
      </c>
      <c r="Y181" s="2">
        <f t="shared" si="41"/>
        <v>0</v>
      </c>
      <c r="Z181">
        <v>14.1</v>
      </c>
      <c r="AA181" s="2">
        <f t="shared" si="42"/>
        <v>0</v>
      </c>
      <c r="AB181">
        <v>219.25</v>
      </c>
      <c r="AC181" s="2">
        <f t="shared" si="43"/>
        <v>0</v>
      </c>
      <c r="AD181">
        <v>1304.1999510000001</v>
      </c>
      <c r="AE181" s="2">
        <f t="shared" si="44"/>
        <v>0</v>
      </c>
    </row>
    <row r="182" spans="1:31" x14ac:dyDescent="0.3">
      <c r="A182" s="8">
        <v>45107</v>
      </c>
      <c r="B182">
        <v>125.17536200000001</v>
      </c>
      <c r="C182" s="2">
        <f t="shared" si="30"/>
        <v>6.2077713437591608E-2</v>
      </c>
      <c r="D182">
        <v>227.02238500000001</v>
      </c>
      <c r="E182" s="2">
        <f t="shared" si="31"/>
        <v>2.5982746877205365E-2</v>
      </c>
      <c r="F182">
        <v>1177.7882079999999</v>
      </c>
      <c r="G182" s="2">
        <f t="shared" si="32"/>
        <v>1.5341821104098763E-2</v>
      </c>
      <c r="H182">
        <v>1335.5</v>
      </c>
      <c r="I182" s="2">
        <f t="shared" si="33"/>
        <v>4.4052671651280795E-2</v>
      </c>
      <c r="J182">
        <v>88.522109999999998</v>
      </c>
      <c r="K182" s="2">
        <f t="shared" si="34"/>
        <v>2.182430560803672E-2</v>
      </c>
      <c r="L182">
        <v>451.60000600000001</v>
      </c>
      <c r="M182" s="2">
        <f t="shared" si="35"/>
        <v>1.4603459699796151E-2</v>
      </c>
      <c r="N182">
        <v>146.618652</v>
      </c>
      <c r="O182" s="2">
        <f t="shared" si="36"/>
        <v>8.4039945413037165E-2</v>
      </c>
      <c r="P182">
        <v>2447.8718260000001</v>
      </c>
      <c r="Q182" s="2">
        <f t="shared" si="37"/>
        <v>3.6640680741477194E-2</v>
      </c>
      <c r="R182">
        <v>598.45581100000004</v>
      </c>
      <c r="S182" s="2">
        <f t="shared" si="38"/>
        <v>-1.6730946267655256E-2</v>
      </c>
      <c r="T182">
        <v>172.720001</v>
      </c>
      <c r="U182" s="2">
        <f t="shared" si="39"/>
        <v>-8.7236223391982115E-3</v>
      </c>
      <c r="V182">
        <v>158.172867</v>
      </c>
      <c r="W182" s="2">
        <f t="shared" si="40"/>
        <v>2.2670778430834648E-2</v>
      </c>
      <c r="X182">
        <v>261.89999399999999</v>
      </c>
      <c r="Y182" s="2">
        <f t="shared" si="41"/>
        <v>3.2525133826732944E-2</v>
      </c>
      <c r="Z182">
        <v>15.3</v>
      </c>
      <c r="AA182" s="2">
        <f t="shared" si="42"/>
        <v>8.5106382978723527E-2</v>
      </c>
      <c r="AB182">
        <v>221.85000600000001</v>
      </c>
      <c r="AC182" s="2">
        <f t="shared" si="43"/>
        <v>1.1858636259977295E-2</v>
      </c>
      <c r="AD182">
        <v>1325.650024</v>
      </c>
      <c r="AE182" s="2">
        <f t="shared" si="44"/>
        <v>1.6446920568853773E-2</v>
      </c>
    </row>
    <row r="183" spans="1:31" x14ac:dyDescent="0.3">
      <c r="A183" s="8">
        <v>45110</v>
      </c>
      <c r="B183">
        <v>123.18450199999999</v>
      </c>
      <c r="C183" s="2">
        <f t="shared" si="30"/>
        <v>-1.5904567545808379E-2</v>
      </c>
      <c r="D183">
        <v>227.661179</v>
      </c>
      <c r="E183" s="2">
        <f t="shared" si="31"/>
        <v>2.8137930098830477E-3</v>
      </c>
      <c r="F183">
        <v>1171.4925539999999</v>
      </c>
      <c r="G183" s="2">
        <f t="shared" si="32"/>
        <v>-5.3453192664330018E-3</v>
      </c>
      <c r="H183">
        <v>1333.6999510000001</v>
      </c>
      <c r="I183" s="2">
        <f t="shared" si="33"/>
        <v>-1.3478464994384209E-3</v>
      </c>
      <c r="J183">
        <v>92.351928999999998</v>
      </c>
      <c r="K183" s="2">
        <f t="shared" si="34"/>
        <v>4.3263982297755854E-2</v>
      </c>
      <c r="L183">
        <v>463.25</v>
      </c>
      <c r="M183" s="2">
        <f t="shared" si="35"/>
        <v>2.5797152004466417E-2</v>
      </c>
      <c r="N183">
        <v>150.008667</v>
      </c>
      <c r="O183" s="2">
        <f t="shared" si="36"/>
        <v>2.3121307921996292E-2</v>
      </c>
      <c r="P183">
        <v>2426.6123050000001</v>
      </c>
      <c r="Q183" s="2">
        <f t="shared" si="37"/>
        <v>-8.6848995826466213E-3</v>
      </c>
      <c r="R183">
        <v>604.84515399999998</v>
      </c>
      <c r="S183" s="2">
        <f t="shared" si="38"/>
        <v>1.0676382253392402E-2</v>
      </c>
      <c r="T183">
        <v>175.800003</v>
      </c>
      <c r="U183" s="2">
        <f t="shared" si="39"/>
        <v>1.7832341258497308E-2</v>
      </c>
      <c r="V183">
        <v>159.70993000000001</v>
      </c>
      <c r="W183" s="2">
        <f t="shared" si="40"/>
        <v>9.717614842247313E-3</v>
      </c>
      <c r="X183">
        <v>274.29998799999998</v>
      </c>
      <c r="Y183" s="2">
        <f t="shared" si="41"/>
        <v>4.734629356272535E-2</v>
      </c>
      <c r="Z183">
        <v>16.799999</v>
      </c>
      <c r="AA183" s="2">
        <f t="shared" si="42"/>
        <v>9.803915032679722E-2</v>
      </c>
      <c r="AB183">
        <v>221.89999399999999</v>
      </c>
      <c r="AC183" s="2">
        <f t="shared" si="43"/>
        <v>2.2532341062908579E-4</v>
      </c>
      <c r="AD183">
        <v>1318.349976</v>
      </c>
      <c r="AE183" s="2">
        <f t="shared" si="44"/>
        <v>-5.506768655254124E-3</v>
      </c>
    </row>
    <row r="184" spans="1:31" x14ac:dyDescent="0.3">
      <c r="A184" s="8">
        <v>45111</v>
      </c>
      <c r="B184">
        <v>121.492271</v>
      </c>
      <c r="C184" s="2">
        <f t="shared" si="30"/>
        <v>-1.3737369332385563E-2</v>
      </c>
      <c r="D184">
        <v>227.80860899999999</v>
      </c>
      <c r="E184" s="2">
        <f t="shared" si="31"/>
        <v>6.4758515548213325E-4</v>
      </c>
      <c r="F184">
        <v>1180.415649</v>
      </c>
      <c r="G184" s="2">
        <f t="shared" si="32"/>
        <v>7.6168601921819956E-3</v>
      </c>
      <c r="H184">
        <v>1345.150024</v>
      </c>
      <c r="I184" s="2">
        <f t="shared" si="33"/>
        <v>8.5851941371182239E-3</v>
      </c>
      <c r="J184">
        <v>91.770187000000007</v>
      </c>
      <c r="K184" s="2">
        <f t="shared" si="34"/>
        <v>-6.2991862357307804E-3</v>
      </c>
      <c r="L184">
        <v>466.35000600000001</v>
      </c>
      <c r="M184" s="2">
        <f t="shared" si="35"/>
        <v>6.6918640043174271E-3</v>
      </c>
      <c r="N184">
        <v>146.618652</v>
      </c>
      <c r="O184" s="2">
        <f t="shared" si="36"/>
        <v>-2.2598794241668774E-2</v>
      </c>
      <c r="P184">
        <v>2434.3251949999999</v>
      </c>
      <c r="Q184" s="2">
        <f t="shared" si="37"/>
        <v>3.1784599394422131E-3</v>
      </c>
      <c r="R184">
        <v>592.86505099999999</v>
      </c>
      <c r="S184" s="2">
        <f t="shared" si="38"/>
        <v>-1.9806892591884728E-2</v>
      </c>
      <c r="T184">
        <v>177</v>
      </c>
      <c r="U184" s="2">
        <f t="shared" si="39"/>
        <v>6.8259213852230882E-3</v>
      </c>
      <c r="V184">
        <v>158.172867</v>
      </c>
      <c r="W184" s="2">
        <f t="shared" si="40"/>
        <v>-9.6240916266134846E-3</v>
      </c>
      <c r="X184">
        <v>292.20001200000002</v>
      </c>
      <c r="Y184" s="2">
        <f t="shared" si="41"/>
        <v>6.5257108213945703E-2</v>
      </c>
      <c r="Z184">
        <v>18.299999</v>
      </c>
      <c r="AA184" s="2">
        <f t="shared" si="42"/>
        <v>8.9285719600340485E-2</v>
      </c>
      <c r="AB184">
        <v>220.64999399999999</v>
      </c>
      <c r="AC184" s="2">
        <f t="shared" si="43"/>
        <v>-5.6331682460523114E-3</v>
      </c>
      <c r="AD184">
        <v>1303.75</v>
      </c>
      <c r="AE184" s="2">
        <f t="shared" si="44"/>
        <v>-1.107443111903994E-2</v>
      </c>
    </row>
    <row r="185" spans="1:31" x14ac:dyDescent="0.3">
      <c r="A185" s="8">
        <v>45112</v>
      </c>
      <c r="B185">
        <v>121.193642</v>
      </c>
      <c r="C185" s="2">
        <f t="shared" si="30"/>
        <v>-2.4580082135431391E-3</v>
      </c>
      <c r="D185">
        <v>227.415482</v>
      </c>
      <c r="E185" s="2">
        <f t="shared" si="31"/>
        <v>-1.7256898311511781E-3</v>
      </c>
      <c r="F185">
        <v>1184.579712</v>
      </c>
      <c r="G185" s="2">
        <f t="shared" si="32"/>
        <v>3.5276243614081881E-3</v>
      </c>
      <c r="H185">
        <v>1347.3000489999999</v>
      </c>
      <c r="I185" s="2">
        <f t="shared" si="33"/>
        <v>1.598353314975709E-3</v>
      </c>
      <c r="J185">
        <v>92.594322000000005</v>
      </c>
      <c r="K185" s="2">
        <f t="shared" si="34"/>
        <v>8.980421931580107E-3</v>
      </c>
      <c r="L185">
        <v>475.10000600000001</v>
      </c>
      <c r="M185" s="2">
        <f t="shared" si="35"/>
        <v>1.8762731612359085E-2</v>
      </c>
      <c r="N185">
        <v>148.01454200000001</v>
      </c>
      <c r="O185" s="2">
        <f t="shared" si="36"/>
        <v>9.5205485861376005E-3</v>
      </c>
      <c r="P185">
        <v>2443.1750489999999</v>
      </c>
      <c r="Q185" s="2">
        <f t="shared" si="37"/>
        <v>3.6354444419246512E-3</v>
      </c>
      <c r="R185">
        <v>602.648865</v>
      </c>
      <c r="S185" s="2">
        <f t="shared" si="38"/>
        <v>1.6502598666420676E-2</v>
      </c>
      <c r="T185">
        <v>178.63999899999999</v>
      </c>
      <c r="U185" s="2">
        <f t="shared" si="39"/>
        <v>9.2655310734461871E-3</v>
      </c>
      <c r="V185">
        <v>159.95010400000001</v>
      </c>
      <c r="W185" s="2">
        <f t="shared" si="40"/>
        <v>1.1236042146217207E-2</v>
      </c>
      <c r="X185">
        <v>306.85000600000001</v>
      </c>
      <c r="Y185" s="2">
        <f t="shared" si="41"/>
        <v>5.01368699464666E-2</v>
      </c>
      <c r="Z185">
        <v>17.399999999999999</v>
      </c>
      <c r="AA185" s="2">
        <f t="shared" si="42"/>
        <v>-4.9180275911490545E-2</v>
      </c>
      <c r="AB185">
        <v>221.699997</v>
      </c>
      <c r="AC185" s="2">
        <f t="shared" si="43"/>
        <v>4.758681298672629E-3</v>
      </c>
      <c r="AD185">
        <v>1319.8000489999999</v>
      </c>
      <c r="AE185" s="2">
        <f t="shared" si="44"/>
        <v>1.2310679961649029E-2</v>
      </c>
    </row>
    <row r="186" spans="1:31" x14ac:dyDescent="0.3">
      <c r="A186" s="8">
        <v>45113</v>
      </c>
      <c r="B186">
        <v>124.22970599999999</v>
      </c>
      <c r="C186" s="2">
        <f t="shared" si="30"/>
        <v>2.5051347165555127E-2</v>
      </c>
      <c r="D186">
        <v>230.560394</v>
      </c>
      <c r="E186" s="2">
        <f t="shared" si="31"/>
        <v>1.382892656358381E-2</v>
      </c>
      <c r="F186">
        <v>1170.5507809999999</v>
      </c>
      <c r="G186" s="2">
        <f t="shared" si="32"/>
        <v>-1.1842960720907625E-2</v>
      </c>
      <c r="H186">
        <v>1343.900024</v>
      </c>
      <c r="I186" s="2">
        <f t="shared" si="33"/>
        <v>-2.5235841136675985E-3</v>
      </c>
      <c r="J186">
        <v>95.599997999999999</v>
      </c>
      <c r="K186" s="2">
        <f t="shared" si="34"/>
        <v>3.2460694512132182E-2</v>
      </c>
      <c r="L186">
        <v>473.89999399999999</v>
      </c>
      <c r="M186" s="2">
        <f t="shared" si="35"/>
        <v>-2.5258092714063318E-3</v>
      </c>
      <c r="N186">
        <v>153.39871199999999</v>
      </c>
      <c r="O186" s="2">
        <f t="shared" si="36"/>
        <v>3.6375952843876513E-2</v>
      </c>
      <c r="P186">
        <v>2460.7761230000001</v>
      </c>
      <c r="Q186" s="2">
        <f t="shared" si="37"/>
        <v>7.204180481134248E-3</v>
      </c>
      <c r="R186">
        <v>613.23126200000002</v>
      </c>
      <c r="S186" s="2">
        <f t="shared" si="38"/>
        <v>1.755980574193905E-2</v>
      </c>
      <c r="T186">
        <v>178.91999799999999</v>
      </c>
      <c r="U186" s="2">
        <f t="shared" si="39"/>
        <v>1.5673925300458968E-3</v>
      </c>
      <c r="V186">
        <v>159.13353000000001</v>
      </c>
      <c r="W186" s="2">
        <f t="shared" si="40"/>
        <v>-5.105179550242811E-3</v>
      </c>
      <c r="X186">
        <v>302.5</v>
      </c>
      <c r="Y186" s="2">
        <f t="shared" si="41"/>
        <v>-1.4176326918501014E-2</v>
      </c>
      <c r="Z186">
        <v>17.649999999999999</v>
      </c>
      <c r="AA186" s="2">
        <f t="shared" si="42"/>
        <v>1.4367816091954033E-2</v>
      </c>
      <c r="AB186">
        <v>229.60000600000001</v>
      </c>
      <c r="AC186" s="2">
        <f t="shared" si="43"/>
        <v>3.5633780364913603E-2</v>
      </c>
      <c r="AD186">
        <v>1314.4499510000001</v>
      </c>
      <c r="AE186" s="2">
        <f t="shared" si="44"/>
        <v>-4.0537185947625565E-3</v>
      </c>
    </row>
    <row r="187" spans="1:31" x14ac:dyDescent="0.3">
      <c r="A187" s="8">
        <v>45114</v>
      </c>
      <c r="B187">
        <v>123.483131</v>
      </c>
      <c r="C187" s="2">
        <f t="shared" si="30"/>
        <v>-6.0096334768754422E-3</v>
      </c>
      <c r="D187">
        <v>229.97071800000001</v>
      </c>
      <c r="E187" s="2">
        <f t="shared" si="31"/>
        <v>-2.5575771699973826E-3</v>
      </c>
      <c r="F187">
        <v>1147.697876</v>
      </c>
      <c r="G187" s="2">
        <f t="shared" si="32"/>
        <v>-1.9523206827880446E-2</v>
      </c>
      <c r="H187">
        <v>1330.1999510000001</v>
      </c>
      <c r="I187" s="2">
        <f t="shared" si="33"/>
        <v>-1.0194265016249426E-2</v>
      </c>
      <c r="J187">
        <v>96.181740000000005</v>
      </c>
      <c r="K187" s="2">
        <f t="shared" si="34"/>
        <v>6.085167491321597E-3</v>
      </c>
      <c r="L187">
        <v>468.39999399999999</v>
      </c>
      <c r="M187" s="2">
        <f t="shared" si="35"/>
        <v>-1.1605824160445088E-2</v>
      </c>
      <c r="N187">
        <v>162.07318100000001</v>
      </c>
      <c r="O187" s="2">
        <f t="shared" si="36"/>
        <v>5.6548512610718804E-2</v>
      </c>
      <c r="P187">
        <v>2421.9650879999999</v>
      </c>
      <c r="Q187" s="2">
        <f t="shared" si="37"/>
        <v>-1.5771867516612859E-2</v>
      </c>
      <c r="R187">
        <v>608.88848900000005</v>
      </c>
      <c r="S187" s="2">
        <f t="shared" si="38"/>
        <v>-7.0817867077362928E-3</v>
      </c>
      <c r="T187">
        <v>177.03999300000001</v>
      </c>
      <c r="U187" s="2">
        <f t="shared" si="39"/>
        <v>-1.0507517443634096E-2</v>
      </c>
      <c r="V187">
        <v>159.37368799999999</v>
      </c>
      <c r="W187" s="2">
        <f t="shared" si="40"/>
        <v>1.509160263082121E-3</v>
      </c>
      <c r="X187">
        <v>295</v>
      </c>
      <c r="Y187" s="2">
        <f t="shared" si="41"/>
        <v>-2.4793388429752095E-2</v>
      </c>
      <c r="Z187">
        <v>17.850000000000001</v>
      </c>
      <c r="AA187" s="2">
        <f t="shared" si="42"/>
        <v>1.1331444759206999E-2</v>
      </c>
      <c r="AB187">
        <v>228</v>
      </c>
      <c r="AC187" s="2">
        <f t="shared" si="43"/>
        <v>-6.9686670652787663E-3</v>
      </c>
      <c r="AD187">
        <v>1322</v>
      </c>
      <c r="AE187" s="2">
        <f t="shared" si="44"/>
        <v>5.7438847285558037E-3</v>
      </c>
    </row>
    <row r="188" spans="1:31" x14ac:dyDescent="0.3">
      <c r="A188" s="8">
        <v>45117</v>
      </c>
      <c r="B188">
        <v>122.437927</v>
      </c>
      <c r="C188" s="2">
        <f t="shared" si="30"/>
        <v>-8.4643464377331945E-3</v>
      </c>
      <c r="D188">
        <v>229.72503699999999</v>
      </c>
      <c r="E188" s="2">
        <f t="shared" si="31"/>
        <v>-1.0683142712109017E-3</v>
      </c>
      <c r="F188">
        <v>1114.8811040000001</v>
      </c>
      <c r="G188" s="2">
        <f t="shared" si="32"/>
        <v>-2.8593563416161594E-2</v>
      </c>
      <c r="H188">
        <v>1329.150024</v>
      </c>
      <c r="I188" s="2">
        <f t="shared" si="33"/>
        <v>-7.8930013432243484E-4</v>
      </c>
      <c r="J188">
        <v>94.436515999999997</v>
      </c>
      <c r="K188" s="2">
        <f t="shared" si="34"/>
        <v>-1.8145065788994996E-2</v>
      </c>
      <c r="L188">
        <v>465.85000600000001</v>
      </c>
      <c r="M188" s="2">
        <f t="shared" si="35"/>
        <v>-5.4440393524001207E-3</v>
      </c>
      <c r="N188">
        <v>163.31951900000001</v>
      </c>
      <c r="O188" s="2">
        <f t="shared" si="36"/>
        <v>7.6899706188897632E-3</v>
      </c>
      <c r="P188">
        <v>2411.483154</v>
      </c>
      <c r="Q188" s="2">
        <f t="shared" si="37"/>
        <v>-4.327863375047869E-3</v>
      </c>
      <c r="R188">
        <v>611.63397199999997</v>
      </c>
      <c r="S188" s="2">
        <f t="shared" si="38"/>
        <v>4.5090078883063267E-3</v>
      </c>
      <c r="T188">
        <v>179.60000600000001</v>
      </c>
      <c r="U188" s="2">
        <f t="shared" si="39"/>
        <v>1.4460083038977611E-2</v>
      </c>
      <c r="V188">
        <v>160.334351</v>
      </c>
      <c r="W188" s="2">
        <f t="shared" si="40"/>
        <v>6.0277390330580882E-3</v>
      </c>
      <c r="X188">
        <v>300.04998799999998</v>
      </c>
      <c r="Y188" s="2">
        <f t="shared" si="41"/>
        <v>1.7118603389830511E-2</v>
      </c>
      <c r="Z188">
        <v>17.350000000000001</v>
      </c>
      <c r="AA188" s="2">
        <f t="shared" si="42"/>
        <v>-2.8011204481792729E-2</v>
      </c>
      <c r="AB188">
        <v>225</v>
      </c>
      <c r="AC188" s="2">
        <f t="shared" si="43"/>
        <v>-1.3157894736842146E-2</v>
      </c>
      <c r="AD188">
        <v>1309.25</v>
      </c>
      <c r="AE188" s="2">
        <f t="shared" si="44"/>
        <v>-9.644478063540074E-3</v>
      </c>
    </row>
    <row r="189" spans="1:31" x14ac:dyDescent="0.3">
      <c r="A189" s="8">
        <v>45118</v>
      </c>
      <c r="B189">
        <v>126.817818</v>
      </c>
      <c r="C189" s="2">
        <f t="shared" si="30"/>
        <v>3.5772338745983401E-2</v>
      </c>
      <c r="D189">
        <v>229.97071800000001</v>
      </c>
      <c r="E189" s="2">
        <f t="shared" si="31"/>
        <v>1.0694567871589733E-3</v>
      </c>
      <c r="F189">
        <v>1105.363159</v>
      </c>
      <c r="G189" s="2">
        <f t="shared" si="32"/>
        <v>-8.5371838897002617E-3</v>
      </c>
      <c r="H189">
        <v>1348.599976</v>
      </c>
      <c r="I189" s="2">
        <f t="shared" si="33"/>
        <v>1.4633375953653882E-2</v>
      </c>
      <c r="J189">
        <v>95.115211000000002</v>
      </c>
      <c r="K189" s="2">
        <f t="shared" si="34"/>
        <v>7.1867856709157962E-3</v>
      </c>
      <c r="L189">
        <v>473.14999399999999</v>
      </c>
      <c r="M189" s="2">
        <f t="shared" si="35"/>
        <v>1.5670254171897602E-2</v>
      </c>
      <c r="N189">
        <v>173.68899500000001</v>
      </c>
      <c r="O189" s="2">
        <f t="shared" si="36"/>
        <v>6.3491957749397976E-2</v>
      </c>
      <c r="P189">
        <v>2446.8833009999998</v>
      </c>
      <c r="Q189" s="2">
        <f t="shared" si="37"/>
        <v>1.4679823469336828E-2</v>
      </c>
      <c r="R189">
        <v>618.37274200000002</v>
      </c>
      <c r="S189" s="2">
        <f t="shared" si="38"/>
        <v>1.1017651583290489E-2</v>
      </c>
      <c r="T189">
        <v>181.679993</v>
      </c>
      <c r="U189" s="2">
        <f t="shared" si="39"/>
        <v>1.1581218989491493E-2</v>
      </c>
      <c r="V189">
        <v>162.736008</v>
      </c>
      <c r="W189" s="2">
        <f t="shared" si="40"/>
        <v>1.4979054613193821E-2</v>
      </c>
      <c r="X189">
        <v>309.29998799999998</v>
      </c>
      <c r="Y189" s="2">
        <f t="shared" si="41"/>
        <v>3.082819653370561E-2</v>
      </c>
      <c r="Z189">
        <v>17.950001</v>
      </c>
      <c r="AA189" s="2">
        <f t="shared" si="42"/>
        <v>3.4582190201729146E-2</v>
      </c>
      <c r="AB189">
        <v>225.5</v>
      </c>
      <c r="AC189" s="2">
        <f t="shared" si="43"/>
        <v>2.2222222222221255E-3</v>
      </c>
      <c r="AD189">
        <v>1342.900024</v>
      </c>
      <c r="AE189" s="2">
        <f t="shared" si="44"/>
        <v>2.5701755967156847E-2</v>
      </c>
    </row>
    <row r="190" spans="1:31" x14ac:dyDescent="0.3">
      <c r="A190" s="8">
        <v>45119</v>
      </c>
      <c r="B190">
        <v>127.066681</v>
      </c>
      <c r="C190" s="2">
        <f t="shared" si="30"/>
        <v>1.9623662031467148E-3</v>
      </c>
      <c r="D190">
        <v>230.363831</v>
      </c>
      <c r="E190" s="2">
        <f t="shared" si="31"/>
        <v>1.7094045860222007E-3</v>
      </c>
      <c r="F190">
        <v>1101.0504149999999</v>
      </c>
      <c r="G190" s="2">
        <f t="shared" si="32"/>
        <v>-3.9016534655467172E-3</v>
      </c>
      <c r="H190">
        <v>1333.3000489999999</v>
      </c>
      <c r="I190" s="2">
        <f t="shared" si="33"/>
        <v>-1.1345044692481876E-2</v>
      </c>
      <c r="J190">
        <v>94.921302999999995</v>
      </c>
      <c r="K190" s="2">
        <f t="shared" si="34"/>
        <v>-2.0386644571498413E-3</v>
      </c>
      <c r="L190">
        <v>472.29998799999998</v>
      </c>
      <c r="M190" s="2">
        <f t="shared" si="35"/>
        <v>-1.7964831676612336E-3</v>
      </c>
      <c r="N190">
        <v>179.07316599999999</v>
      </c>
      <c r="O190" s="2">
        <f t="shared" si="36"/>
        <v>3.099891849797376E-2</v>
      </c>
      <c r="P190">
        <v>2427.5021969999998</v>
      </c>
      <c r="Q190" s="2">
        <f t="shared" si="37"/>
        <v>-7.9207308301459944E-3</v>
      </c>
      <c r="R190">
        <v>614.17968800000006</v>
      </c>
      <c r="S190" s="2">
        <f t="shared" si="38"/>
        <v>-6.7807872423975013E-3</v>
      </c>
      <c r="T190">
        <v>181.800003</v>
      </c>
      <c r="U190" s="2">
        <f t="shared" si="39"/>
        <v>6.6055704878853483E-4</v>
      </c>
      <c r="V190">
        <v>162.35174599999999</v>
      </c>
      <c r="W190" s="2">
        <f t="shared" si="40"/>
        <v>-2.3612598386953954E-3</v>
      </c>
      <c r="X190">
        <v>309.75</v>
      </c>
      <c r="Y190" s="2">
        <f t="shared" si="41"/>
        <v>1.4549370108607462E-3</v>
      </c>
      <c r="Z190">
        <v>18</v>
      </c>
      <c r="AA190" s="2">
        <f t="shared" si="42"/>
        <v>2.785459454849093E-3</v>
      </c>
      <c r="AB190">
        <v>226.300003</v>
      </c>
      <c r="AC190" s="2">
        <f t="shared" si="43"/>
        <v>3.5476851441242907E-3</v>
      </c>
      <c r="AD190">
        <v>1338.650024</v>
      </c>
      <c r="AE190" s="2">
        <f t="shared" si="44"/>
        <v>-3.1647925564413093E-3</v>
      </c>
    </row>
    <row r="191" spans="1:31" x14ac:dyDescent="0.3">
      <c r="A191" s="8">
        <v>45120</v>
      </c>
      <c r="B191">
        <v>124.926498</v>
      </c>
      <c r="C191" s="2">
        <f t="shared" si="30"/>
        <v>-1.6842991279515718E-2</v>
      </c>
      <c r="D191">
        <v>225.941315</v>
      </c>
      <c r="E191" s="2">
        <f t="shared" si="31"/>
        <v>-1.9197961680017417E-2</v>
      </c>
      <c r="F191">
        <v>1099.3154300000001</v>
      </c>
      <c r="G191" s="2">
        <f t="shared" si="32"/>
        <v>-1.5757543672509922E-3</v>
      </c>
      <c r="H191">
        <v>1365.099976</v>
      </c>
      <c r="I191" s="2">
        <f t="shared" si="33"/>
        <v>2.3850540637008644E-2</v>
      </c>
      <c r="J191">
        <v>93.273017999999993</v>
      </c>
      <c r="K191" s="2">
        <f t="shared" si="34"/>
        <v>-1.7364753199816452E-2</v>
      </c>
      <c r="L191">
        <v>472</v>
      </c>
      <c r="M191" s="2">
        <f t="shared" si="35"/>
        <v>-6.3516410675834578E-4</v>
      </c>
      <c r="N191">
        <v>172.84150700000001</v>
      </c>
      <c r="O191" s="2">
        <f t="shared" si="36"/>
        <v>-3.4799513177758756E-2</v>
      </c>
      <c r="P191">
        <v>2422.755615</v>
      </c>
      <c r="Q191" s="2">
        <f t="shared" si="37"/>
        <v>-1.9553358204436044E-3</v>
      </c>
      <c r="R191">
        <v>618.12316899999996</v>
      </c>
      <c r="S191" s="2">
        <f t="shared" si="38"/>
        <v>6.4207284562622924E-3</v>
      </c>
      <c r="T191">
        <v>179.720001</v>
      </c>
      <c r="U191" s="2">
        <f t="shared" si="39"/>
        <v>-1.1441154926713604E-2</v>
      </c>
      <c r="V191">
        <v>158.797302</v>
      </c>
      <c r="W191" s="2">
        <f t="shared" si="40"/>
        <v>-2.1893475663637085E-2</v>
      </c>
      <c r="X191">
        <v>302.5</v>
      </c>
      <c r="Y191" s="2">
        <f t="shared" si="41"/>
        <v>-2.3405972558514954E-2</v>
      </c>
      <c r="Z191">
        <v>17.549999</v>
      </c>
      <c r="AA191" s="2">
        <f t="shared" si="42"/>
        <v>-2.5000055555555623E-2</v>
      </c>
      <c r="AB191">
        <v>221.85000600000001</v>
      </c>
      <c r="AC191" s="2">
        <f t="shared" si="43"/>
        <v>-1.9664149098575168E-2</v>
      </c>
      <c r="AD191">
        <v>1329.75</v>
      </c>
      <c r="AE191" s="2">
        <f t="shared" si="44"/>
        <v>-6.6485069588285706E-3</v>
      </c>
    </row>
    <row r="192" spans="1:31" x14ac:dyDescent="0.3">
      <c r="A192" s="8">
        <v>45121</v>
      </c>
      <c r="B192">
        <v>126.568962</v>
      </c>
      <c r="C192" s="2">
        <f t="shared" si="30"/>
        <v>1.3147442906788376E-2</v>
      </c>
      <c r="D192">
        <v>227.071518</v>
      </c>
      <c r="E192" s="2">
        <f t="shared" si="31"/>
        <v>5.0021971413241051E-3</v>
      </c>
      <c r="F192">
        <v>1141.104736</v>
      </c>
      <c r="G192" s="2">
        <f t="shared" si="32"/>
        <v>3.8013935636289409E-2</v>
      </c>
      <c r="H192">
        <v>1425.9499510000001</v>
      </c>
      <c r="I192" s="2">
        <f t="shared" si="33"/>
        <v>4.4575471445177151E-2</v>
      </c>
      <c r="J192">
        <v>93.660850999999994</v>
      </c>
      <c r="K192" s="2">
        <f t="shared" si="34"/>
        <v>4.1580406457952801E-3</v>
      </c>
      <c r="L192">
        <v>472.89999399999999</v>
      </c>
      <c r="M192" s="2">
        <f t="shared" si="35"/>
        <v>1.906766949152594E-3</v>
      </c>
      <c r="N192">
        <v>182.11421200000001</v>
      </c>
      <c r="O192" s="2">
        <f t="shared" si="36"/>
        <v>5.3648600738015917E-2</v>
      </c>
      <c r="P192">
        <v>2444.6088869999999</v>
      </c>
      <c r="Q192" s="2">
        <f t="shared" si="37"/>
        <v>9.0200067496282177E-3</v>
      </c>
      <c r="R192">
        <v>599.75366199999996</v>
      </c>
      <c r="S192" s="2">
        <f t="shared" si="38"/>
        <v>-2.9718198445332855E-2</v>
      </c>
      <c r="T192">
        <v>179.679993</v>
      </c>
      <c r="U192" s="2">
        <f t="shared" si="39"/>
        <v>-2.2261295224457189E-4</v>
      </c>
      <c r="V192">
        <v>158.15600599999999</v>
      </c>
      <c r="W192" s="2">
        <f t="shared" si="40"/>
        <v>-4.0384565223910984E-3</v>
      </c>
      <c r="X192">
        <v>303.75</v>
      </c>
      <c r="Y192" s="2">
        <f t="shared" si="41"/>
        <v>4.1322314049587749E-3</v>
      </c>
      <c r="Z192">
        <v>17.700001</v>
      </c>
      <c r="AA192" s="2">
        <f t="shared" si="42"/>
        <v>8.5471229941380678E-3</v>
      </c>
      <c r="AB192">
        <v>221.050003</v>
      </c>
      <c r="AC192" s="2">
        <f t="shared" si="43"/>
        <v>-3.6060535423199092E-3</v>
      </c>
      <c r="AD192">
        <v>1350.75</v>
      </c>
      <c r="AE192" s="2">
        <f t="shared" si="44"/>
        <v>1.5792442188381273E-2</v>
      </c>
    </row>
    <row r="193" spans="1:31" x14ac:dyDescent="0.3">
      <c r="A193" s="8">
        <v>45124</v>
      </c>
      <c r="B193">
        <v>126.568962</v>
      </c>
      <c r="C193" s="2">
        <f t="shared" si="30"/>
        <v>0</v>
      </c>
      <c r="D193">
        <v>226.23616000000001</v>
      </c>
      <c r="E193" s="2">
        <f t="shared" si="31"/>
        <v>-3.6788321466190155E-3</v>
      </c>
      <c r="F193">
        <v>1143.8808590000001</v>
      </c>
      <c r="G193" s="2">
        <f t="shared" si="32"/>
        <v>2.4328380317930609E-3</v>
      </c>
      <c r="H193">
        <v>1422.9499510000001</v>
      </c>
      <c r="I193" s="2">
        <f t="shared" si="33"/>
        <v>-2.1038606564670603E-3</v>
      </c>
      <c r="J193">
        <v>94.388030999999998</v>
      </c>
      <c r="K193" s="2">
        <f t="shared" si="34"/>
        <v>7.7639696013438453E-3</v>
      </c>
      <c r="L193">
        <v>472.35000600000001</v>
      </c>
      <c r="M193" s="2">
        <f t="shared" si="35"/>
        <v>-1.1630112221993061E-3</v>
      </c>
      <c r="N193">
        <v>180.469055</v>
      </c>
      <c r="O193" s="2">
        <f t="shared" si="36"/>
        <v>-9.0336552097318723E-3</v>
      </c>
      <c r="P193">
        <v>2441.19751</v>
      </c>
      <c r="Q193" s="2">
        <f t="shared" si="37"/>
        <v>-1.3954694422249059E-3</v>
      </c>
      <c r="R193">
        <v>610.98498500000005</v>
      </c>
      <c r="S193" s="2">
        <f t="shared" si="38"/>
        <v>1.8726560105605694E-2</v>
      </c>
      <c r="T193">
        <v>178.720001</v>
      </c>
      <c r="U193" s="2">
        <f t="shared" si="39"/>
        <v>-5.3427873853489904E-3</v>
      </c>
      <c r="V193">
        <v>159.043961</v>
      </c>
      <c r="W193" s="2">
        <f t="shared" si="40"/>
        <v>5.6144247851075413E-3</v>
      </c>
      <c r="X193">
        <v>305.60000600000001</v>
      </c>
      <c r="Y193" s="2">
        <f t="shared" si="41"/>
        <v>6.0905547325103004E-3</v>
      </c>
      <c r="Z193">
        <v>18.200001</v>
      </c>
      <c r="AA193" s="2">
        <f t="shared" si="42"/>
        <v>2.8248585974656182E-2</v>
      </c>
      <c r="AB193">
        <v>223.5</v>
      </c>
      <c r="AC193" s="2">
        <f t="shared" si="43"/>
        <v>1.1083451557338364E-2</v>
      </c>
      <c r="AD193">
        <v>1342.9499510000001</v>
      </c>
      <c r="AE193" s="2">
        <f t="shared" si="44"/>
        <v>-5.7746059596519572E-3</v>
      </c>
    </row>
    <row r="194" spans="1:31" x14ac:dyDescent="0.3">
      <c r="A194" s="8">
        <v>45125</v>
      </c>
      <c r="B194">
        <v>126.519188</v>
      </c>
      <c r="C194" s="2">
        <f t="shared" si="30"/>
        <v>-3.932559706067984E-4</v>
      </c>
      <c r="D194">
        <v>224.31973300000001</v>
      </c>
      <c r="E194" s="2">
        <f t="shared" si="31"/>
        <v>-8.4709137566690851E-3</v>
      </c>
      <c r="F194">
        <v>1157.215698</v>
      </c>
      <c r="G194" s="2">
        <f t="shared" si="32"/>
        <v>1.1657541862932552E-2</v>
      </c>
      <c r="H194">
        <v>1475.1999510000001</v>
      </c>
      <c r="I194" s="2">
        <f t="shared" si="33"/>
        <v>3.671949246231776E-2</v>
      </c>
      <c r="J194">
        <v>94.630424000000005</v>
      </c>
      <c r="K194" s="2">
        <f t="shared" si="34"/>
        <v>2.5680480610936751E-3</v>
      </c>
      <c r="L194">
        <v>472.5</v>
      </c>
      <c r="M194" s="2">
        <f t="shared" si="35"/>
        <v>3.1754842403874939E-4</v>
      </c>
      <c r="N194">
        <v>173.73886100000001</v>
      </c>
      <c r="O194" s="2">
        <f t="shared" si="36"/>
        <v>-3.7292786843705628E-2</v>
      </c>
      <c r="P194">
        <v>2447.03125</v>
      </c>
      <c r="Q194" s="2">
        <f t="shared" si="37"/>
        <v>2.3897042234817256E-3</v>
      </c>
      <c r="R194">
        <v>602.89843800000006</v>
      </c>
      <c r="S194" s="2">
        <f t="shared" si="38"/>
        <v>-1.323526305642353E-2</v>
      </c>
      <c r="T194">
        <v>177.36000100000001</v>
      </c>
      <c r="U194" s="2">
        <f t="shared" si="39"/>
        <v>-7.6096687130164931E-3</v>
      </c>
      <c r="V194">
        <v>157.95867899999999</v>
      </c>
      <c r="W194" s="2">
        <f t="shared" si="40"/>
        <v>-6.8237862863589349E-3</v>
      </c>
      <c r="X194">
        <v>312.20001200000002</v>
      </c>
      <c r="Y194" s="2">
        <f t="shared" si="41"/>
        <v>2.1596877848228946E-2</v>
      </c>
      <c r="Z194">
        <v>17.899999999999999</v>
      </c>
      <c r="AA194" s="2">
        <f t="shared" si="42"/>
        <v>-1.6483570522880853E-2</v>
      </c>
      <c r="AB194">
        <v>221.5</v>
      </c>
      <c r="AC194" s="2">
        <f t="shared" si="43"/>
        <v>-8.9485458612975632E-3</v>
      </c>
      <c r="AD194">
        <v>1346.150024</v>
      </c>
      <c r="AE194" s="2">
        <f t="shared" si="44"/>
        <v>2.382868399240845E-3</v>
      </c>
    </row>
    <row r="195" spans="1:31" x14ac:dyDescent="0.3">
      <c r="A195" s="8">
        <v>45126</v>
      </c>
      <c r="B195">
        <v>126.32010699999999</v>
      </c>
      <c r="C195" s="2">
        <f t="shared" si="30"/>
        <v>-1.5735241677333756E-3</v>
      </c>
      <c r="D195">
        <v>224.663712</v>
      </c>
      <c r="E195" s="2">
        <f t="shared" si="31"/>
        <v>1.5334317467290415E-3</v>
      </c>
      <c r="F195">
        <v>1159.0500489999999</v>
      </c>
      <c r="G195" s="2">
        <f t="shared" si="32"/>
        <v>1.5851418220218516E-3</v>
      </c>
      <c r="H195">
        <v>1474.9499510000001</v>
      </c>
      <c r="I195" s="2">
        <f t="shared" si="33"/>
        <v>-1.6946855226673829E-4</v>
      </c>
      <c r="J195">
        <v>95.260650999999996</v>
      </c>
      <c r="K195" s="2">
        <f t="shared" si="34"/>
        <v>6.6598771659311939E-3</v>
      </c>
      <c r="L195">
        <v>478.85000600000001</v>
      </c>
      <c r="M195" s="2">
        <f t="shared" si="35"/>
        <v>1.3439166137566128E-2</v>
      </c>
      <c r="N195">
        <v>172.243256</v>
      </c>
      <c r="O195" s="2">
        <f t="shared" si="36"/>
        <v>-8.6083504369238728E-3</v>
      </c>
      <c r="P195">
        <v>2466.263672</v>
      </c>
      <c r="Q195" s="2">
        <f t="shared" si="37"/>
        <v>7.8594917821339649E-3</v>
      </c>
      <c r="R195">
        <v>610.535706</v>
      </c>
      <c r="S195" s="2">
        <f t="shared" si="38"/>
        <v>1.2667586310780798E-2</v>
      </c>
      <c r="T195">
        <v>181.11999499999999</v>
      </c>
      <c r="U195" s="2">
        <f t="shared" si="39"/>
        <v>2.1199785626974554E-2</v>
      </c>
      <c r="V195">
        <v>160.17858899999999</v>
      </c>
      <c r="W195" s="2">
        <f t="shared" si="40"/>
        <v>1.4053738699600027E-2</v>
      </c>
      <c r="X195">
        <v>327.10000600000001</v>
      </c>
      <c r="Y195" s="2">
        <f t="shared" si="41"/>
        <v>4.7725795731231369E-2</v>
      </c>
      <c r="Z195">
        <v>17.850000000000001</v>
      </c>
      <c r="AA195" s="2">
        <f t="shared" si="42"/>
        <v>-2.7932960893852776E-3</v>
      </c>
      <c r="AB195">
        <v>219.5</v>
      </c>
      <c r="AC195" s="2">
        <f t="shared" si="43"/>
        <v>-9.0293453724604733E-3</v>
      </c>
      <c r="AD195">
        <v>1334.099976</v>
      </c>
      <c r="AE195" s="2">
        <f t="shared" si="44"/>
        <v>-8.951489644663857E-3</v>
      </c>
    </row>
    <row r="196" spans="1:31" x14ac:dyDescent="0.3">
      <c r="A196" s="8">
        <v>45127</v>
      </c>
      <c r="B196">
        <v>125.424217</v>
      </c>
      <c r="C196" s="2">
        <f t="shared" ref="C196:C249" si="45">(B196/B195)-1</f>
        <v>-7.0922200849623529E-3</v>
      </c>
      <c r="D196">
        <v>225.79390000000001</v>
      </c>
      <c r="E196" s="2">
        <f t="shared" ref="E196:E249" si="46">(D196/D195)-1</f>
        <v>5.0305765445557427E-3</v>
      </c>
      <c r="F196">
        <v>1155.8000489999999</v>
      </c>
      <c r="G196" s="2">
        <f t="shared" ref="G196:G249" si="47">(F196/F195)-1</f>
        <v>-2.804020415515307E-3</v>
      </c>
      <c r="H196">
        <v>1449.5</v>
      </c>
      <c r="I196" s="2">
        <f t="shared" ref="I196:I249" si="48">(H196/H195)-1</f>
        <v>-1.7254789549126959E-2</v>
      </c>
      <c r="J196">
        <v>95.745437999999993</v>
      </c>
      <c r="K196" s="2">
        <f t="shared" ref="K196:K249" si="49">(J196/J195)-1</f>
        <v>5.0890582303495524E-3</v>
      </c>
      <c r="L196">
        <v>492.14999399999999</v>
      </c>
      <c r="M196" s="2">
        <f t="shared" ref="M196:M249" si="50">(L196/L195)-1</f>
        <v>2.7774851902163222E-2</v>
      </c>
      <c r="N196">
        <v>170.34883099999999</v>
      </c>
      <c r="O196" s="2">
        <f t="shared" ref="O196:O249" si="51">(N196/N195)-1</f>
        <v>-1.099854382687715E-2</v>
      </c>
      <c r="P196">
        <v>2461.8635250000002</v>
      </c>
      <c r="Q196" s="2">
        <f t="shared" ref="Q196:Q249" si="52">(P196/P195)-1</f>
        <v>-1.7841348635815324E-3</v>
      </c>
      <c r="R196">
        <v>608.23956299999998</v>
      </c>
      <c r="S196" s="2">
        <f t="shared" ref="S196:S249" si="53">(R196/R195)-1</f>
        <v>-3.7608660352455026E-3</v>
      </c>
      <c r="T196">
        <v>180.96000699999999</v>
      </c>
      <c r="U196" s="2">
        <f t="shared" ref="U196:U249" si="54">(T196/T195)-1</f>
        <v>-8.8332599611651297E-4</v>
      </c>
      <c r="V196">
        <v>159.58660900000001</v>
      </c>
      <c r="W196" s="2">
        <f t="shared" ref="W196:W249" si="55">(V196/V195)-1</f>
        <v>-3.6957498732865801E-3</v>
      </c>
      <c r="X196">
        <v>324.64999399999999</v>
      </c>
      <c r="Y196" s="2">
        <f t="shared" ref="Y196:Y249" si="56">(X196/X195)-1</f>
        <v>-7.4901007491881E-3</v>
      </c>
      <c r="Z196">
        <v>18.700001</v>
      </c>
      <c r="AA196" s="2">
        <f t="shared" ref="AA196:AA249" si="57">(Z196/Z195)-1</f>
        <v>4.7619103641456606E-2</v>
      </c>
      <c r="AB196">
        <v>218.14999399999999</v>
      </c>
      <c r="AC196" s="2">
        <f t="shared" ref="AC196:AC249" si="58">(AB196/AB195)-1</f>
        <v>-6.1503690205011452E-3</v>
      </c>
      <c r="AD196">
        <v>1345.150024</v>
      </c>
      <c r="AE196" s="2">
        <f t="shared" ref="AE196:AE249" si="59">(AD196/AD195)-1</f>
        <v>8.2827735542962966E-3</v>
      </c>
    </row>
    <row r="197" spans="1:31" x14ac:dyDescent="0.3">
      <c r="A197" s="8">
        <v>45128</v>
      </c>
      <c r="B197">
        <v>124.379013</v>
      </c>
      <c r="C197" s="2">
        <f t="shared" si="45"/>
        <v>-8.3333508073644147E-3</v>
      </c>
      <c r="D197">
        <v>225.05682400000001</v>
      </c>
      <c r="E197" s="2">
        <f t="shared" si="46"/>
        <v>-3.2643751669110266E-3</v>
      </c>
      <c r="F197">
        <v>1115.4499510000001</v>
      </c>
      <c r="G197" s="2">
        <f t="shared" si="47"/>
        <v>-3.4910967545736749E-2</v>
      </c>
      <c r="H197">
        <v>1331.599976</v>
      </c>
      <c r="I197" s="2">
        <f t="shared" si="48"/>
        <v>-8.1338409106588516E-2</v>
      </c>
      <c r="J197">
        <v>96.327179000000001</v>
      </c>
      <c r="K197" s="2">
        <f t="shared" si="49"/>
        <v>6.0759135072316894E-3</v>
      </c>
      <c r="L197">
        <v>490.45001200000002</v>
      </c>
      <c r="M197" s="2">
        <f t="shared" si="50"/>
        <v>-3.4541949014023077E-3</v>
      </c>
      <c r="N197">
        <v>173.539444</v>
      </c>
      <c r="O197" s="2">
        <f t="shared" si="51"/>
        <v>1.8729879044488529E-2</v>
      </c>
      <c r="P197">
        <v>2557.3342290000001</v>
      </c>
      <c r="Q197" s="2">
        <f t="shared" si="52"/>
        <v>3.877985234782666E-2</v>
      </c>
      <c r="R197">
        <v>601.75036599999999</v>
      </c>
      <c r="S197" s="2">
        <f t="shared" si="53"/>
        <v>-1.0668817674393871E-2</v>
      </c>
      <c r="T197">
        <v>181.60000600000001</v>
      </c>
      <c r="U197" s="2">
        <f t="shared" si="54"/>
        <v>3.5366875289744026E-3</v>
      </c>
      <c r="V197">
        <v>159.685272</v>
      </c>
      <c r="W197" s="2">
        <f t="shared" si="55"/>
        <v>6.1824109565478125E-4</v>
      </c>
      <c r="X197">
        <v>331.85000600000001</v>
      </c>
      <c r="Y197" s="2">
        <f t="shared" si="56"/>
        <v>2.2177767235689538E-2</v>
      </c>
      <c r="Z197">
        <v>19.600000000000001</v>
      </c>
      <c r="AA197" s="2">
        <f t="shared" si="57"/>
        <v>4.8128286196348347E-2</v>
      </c>
      <c r="AB197">
        <v>217.39999399999999</v>
      </c>
      <c r="AC197" s="2">
        <f t="shared" si="58"/>
        <v>-3.4380014697593664E-3</v>
      </c>
      <c r="AD197">
        <v>1342.9499510000001</v>
      </c>
      <c r="AE197" s="2">
        <f t="shared" si="59"/>
        <v>-1.6355595738367645E-3</v>
      </c>
    </row>
    <row r="198" spans="1:31" x14ac:dyDescent="0.3">
      <c r="A198" s="8">
        <v>45131</v>
      </c>
      <c r="B198">
        <v>125.424217</v>
      </c>
      <c r="C198" s="2">
        <f t="shared" si="45"/>
        <v>8.4033791134843216E-3</v>
      </c>
      <c r="D198">
        <v>226.97323600000001</v>
      </c>
      <c r="E198" s="2">
        <f t="shared" si="46"/>
        <v>8.5152361343197036E-3</v>
      </c>
      <c r="F198">
        <v>1112.900024</v>
      </c>
      <c r="G198" s="2">
        <f t="shared" si="47"/>
        <v>-2.286007541363877E-3</v>
      </c>
      <c r="H198">
        <v>1336.599976</v>
      </c>
      <c r="I198" s="2">
        <f t="shared" si="48"/>
        <v>3.7548814134253927E-3</v>
      </c>
      <c r="J198">
        <v>96.811965999999998</v>
      </c>
      <c r="K198" s="2">
        <f t="shared" si="49"/>
        <v>5.0327125223921243E-3</v>
      </c>
      <c r="L198">
        <v>471.35000600000001</v>
      </c>
      <c r="M198" s="2">
        <f t="shared" si="50"/>
        <v>-3.8943838378374895E-2</v>
      </c>
      <c r="N198">
        <v>172.29312100000001</v>
      </c>
      <c r="O198" s="2">
        <f t="shared" si="51"/>
        <v>-7.1817851392907972E-3</v>
      </c>
      <c r="P198">
        <v>2576.1218260000001</v>
      </c>
      <c r="Q198" s="2">
        <f t="shared" si="52"/>
        <v>7.3465551694220643E-3</v>
      </c>
      <c r="R198">
        <v>610.63562000000002</v>
      </c>
      <c r="S198" s="2">
        <f t="shared" si="53"/>
        <v>1.4765681089756066E-2</v>
      </c>
      <c r="T198">
        <v>191.800003</v>
      </c>
      <c r="U198" s="2">
        <f t="shared" si="54"/>
        <v>5.6167382505482921E-2</v>
      </c>
      <c r="V198">
        <v>170.63681</v>
      </c>
      <c r="W198" s="2">
        <f t="shared" si="55"/>
        <v>6.8582016756060016E-2</v>
      </c>
      <c r="X198">
        <v>335.14999399999999</v>
      </c>
      <c r="Y198" s="2">
        <f t="shared" si="56"/>
        <v>9.9442155803366461E-3</v>
      </c>
      <c r="Z198">
        <v>20</v>
      </c>
      <c r="AA198" s="2">
        <f t="shared" si="57"/>
        <v>2.0408163265306145E-2</v>
      </c>
      <c r="AB198">
        <v>217.35000600000001</v>
      </c>
      <c r="AC198" s="2">
        <f t="shared" si="58"/>
        <v>-2.299356089218163E-4</v>
      </c>
      <c r="AD198">
        <v>1307.099976</v>
      </c>
      <c r="AE198" s="2">
        <f t="shared" si="59"/>
        <v>-2.669494494065483E-2</v>
      </c>
    </row>
    <row r="199" spans="1:31" x14ac:dyDescent="0.3">
      <c r="A199" s="8">
        <v>45132</v>
      </c>
      <c r="B199">
        <v>126.469421</v>
      </c>
      <c r="C199" s="2">
        <f t="shared" si="45"/>
        <v>8.3333508073644147E-3</v>
      </c>
      <c r="D199">
        <v>225.99046300000001</v>
      </c>
      <c r="E199" s="2">
        <f t="shared" si="46"/>
        <v>-4.3299069851566729E-3</v>
      </c>
      <c r="F199">
        <v>1111.5500489999999</v>
      </c>
      <c r="G199" s="2">
        <f t="shared" si="47"/>
        <v>-1.2130245043467935E-3</v>
      </c>
      <c r="H199">
        <v>1334.599976</v>
      </c>
      <c r="I199" s="2">
        <f t="shared" si="48"/>
        <v>-1.4963340086129318E-3</v>
      </c>
      <c r="J199">
        <v>95.987831</v>
      </c>
      <c r="K199" s="2">
        <f t="shared" si="49"/>
        <v>-8.5127390141007675E-3</v>
      </c>
      <c r="L199">
        <v>462.29998799999998</v>
      </c>
      <c r="M199" s="2">
        <f t="shared" si="50"/>
        <v>-1.9200207669033187E-2</v>
      </c>
      <c r="N199">
        <v>173.73886100000001</v>
      </c>
      <c r="O199" s="2">
        <f t="shared" si="51"/>
        <v>8.391164961252251E-3</v>
      </c>
      <c r="P199">
        <v>2532.267578</v>
      </c>
      <c r="Q199" s="2">
        <f t="shared" si="52"/>
        <v>-1.7023359515607073E-2</v>
      </c>
      <c r="R199">
        <v>609.886841</v>
      </c>
      <c r="S199" s="2">
        <f t="shared" si="53"/>
        <v>-1.2262288269393462E-3</v>
      </c>
      <c r="T199">
        <v>190.60000600000001</v>
      </c>
      <c r="U199" s="2">
        <f t="shared" si="54"/>
        <v>-6.2565014662695484E-3</v>
      </c>
      <c r="V199">
        <v>169.84750399999999</v>
      </c>
      <c r="W199" s="2">
        <f t="shared" si="55"/>
        <v>-4.6256490613016954E-3</v>
      </c>
      <c r="X199">
        <v>325.45001200000002</v>
      </c>
      <c r="Y199" s="2">
        <f t="shared" si="56"/>
        <v>-2.8942211468456658E-2</v>
      </c>
      <c r="Z199">
        <v>19</v>
      </c>
      <c r="AA199" s="2">
        <f t="shared" si="57"/>
        <v>-5.0000000000000044E-2</v>
      </c>
      <c r="AB199">
        <v>219.449997</v>
      </c>
      <c r="AC199" s="2">
        <f t="shared" si="58"/>
        <v>9.6617940742085295E-3</v>
      </c>
      <c r="AD199">
        <v>1384</v>
      </c>
      <c r="AE199" s="2">
        <f t="shared" si="59"/>
        <v>5.8832549469804318E-2</v>
      </c>
    </row>
    <row r="200" spans="1:31" x14ac:dyDescent="0.3">
      <c r="A200" s="8">
        <v>45133</v>
      </c>
      <c r="B200">
        <v>125.424217</v>
      </c>
      <c r="C200" s="2">
        <f t="shared" si="45"/>
        <v>-8.2644799963146331E-3</v>
      </c>
      <c r="D200">
        <v>226.530991</v>
      </c>
      <c r="E200" s="2">
        <f t="shared" si="46"/>
        <v>2.3918177467514568E-3</v>
      </c>
      <c r="F200">
        <v>1115</v>
      </c>
      <c r="G200" s="2">
        <f t="shared" si="47"/>
        <v>3.1037297898586225E-3</v>
      </c>
      <c r="H200">
        <v>1348.849976</v>
      </c>
      <c r="I200" s="2">
        <f t="shared" si="48"/>
        <v>1.0677356703324259E-2</v>
      </c>
      <c r="J200">
        <v>96.569571999999994</v>
      </c>
      <c r="K200" s="2">
        <f t="shared" si="49"/>
        <v>6.0605703237528452E-3</v>
      </c>
      <c r="L200">
        <v>472.25</v>
      </c>
      <c r="M200" s="2">
        <f t="shared" si="50"/>
        <v>2.1522847195055483E-2</v>
      </c>
      <c r="N200">
        <v>173.788712</v>
      </c>
      <c r="O200" s="2">
        <f t="shared" si="51"/>
        <v>2.8693062515228185E-4</v>
      </c>
      <c r="P200">
        <v>2616.6633299999999</v>
      </c>
      <c r="Q200" s="2">
        <f t="shared" si="52"/>
        <v>3.3328133540554195E-2</v>
      </c>
      <c r="R200">
        <v>606.94171100000005</v>
      </c>
      <c r="S200" s="2">
        <f t="shared" si="53"/>
        <v>-4.8289777742556161E-3</v>
      </c>
      <c r="T200">
        <v>194.16000399999999</v>
      </c>
      <c r="U200" s="2">
        <f t="shared" si="54"/>
        <v>1.8677848310246103E-2</v>
      </c>
      <c r="V200">
        <v>171.22879</v>
      </c>
      <c r="W200" s="2">
        <f t="shared" si="55"/>
        <v>8.1325069104343228E-3</v>
      </c>
      <c r="X200">
        <v>313.5</v>
      </c>
      <c r="Y200" s="2">
        <f t="shared" si="56"/>
        <v>-3.6718425439787761E-2</v>
      </c>
      <c r="Z200">
        <v>18.049999</v>
      </c>
      <c r="AA200" s="2">
        <f t="shared" si="57"/>
        <v>-5.0000052631578917E-2</v>
      </c>
      <c r="AB200">
        <v>221.5</v>
      </c>
      <c r="AC200" s="2">
        <f t="shared" si="58"/>
        <v>9.341549455569087E-3</v>
      </c>
      <c r="AD200">
        <v>1372.0500489999999</v>
      </c>
      <c r="AE200" s="2">
        <f t="shared" si="59"/>
        <v>-8.6343576589595905E-3</v>
      </c>
    </row>
    <row r="201" spans="1:31" x14ac:dyDescent="0.3">
      <c r="A201" s="8">
        <v>45134</v>
      </c>
      <c r="B201">
        <v>126.668503</v>
      </c>
      <c r="C201" s="2">
        <f t="shared" si="45"/>
        <v>9.9206200346462214E-3</v>
      </c>
      <c r="D201">
        <v>225.10595699999999</v>
      </c>
      <c r="E201" s="2">
        <f t="shared" si="46"/>
        <v>-6.2906801127268208E-3</v>
      </c>
      <c r="F201">
        <v>1117.349976</v>
      </c>
      <c r="G201" s="2">
        <f t="shared" si="47"/>
        <v>2.107601793722047E-3</v>
      </c>
      <c r="H201">
        <v>1353.150024</v>
      </c>
      <c r="I201" s="2">
        <f t="shared" si="48"/>
        <v>3.1879364469811211E-3</v>
      </c>
      <c r="J201">
        <v>95.599997999999999</v>
      </c>
      <c r="K201" s="2">
        <f t="shared" si="49"/>
        <v>-1.0040160476221138E-2</v>
      </c>
      <c r="L201">
        <v>465.04998799999998</v>
      </c>
      <c r="M201" s="2">
        <f t="shared" si="50"/>
        <v>-1.5246187400741129E-2</v>
      </c>
      <c r="N201">
        <v>175.18460099999999</v>
      </c>
      <c r="O201" s="2">
        <f t="shared" si="51"/>
        <v>8.0321039493058688E-3</v>
      </c>
      <c r="P201">
        <v>2630.4572750000002</v>
      </c>
      <c r="Q201" s="2">
        <f t="shared" si="52"/>
        <v>5.2715780596812589E-3</v>
      </c>
      <c r="R201">
        <v>601.95001200000002</v>
      </c>
      <c r="S201" s="2">
        <f t="shared" si="53"/>
        <v>-8.2243466045127667E-3</v>
      </c>
      <c r="T201">
        <v>202.679993</v>
      </c>
      <c r="U201" s="2">
        <f t="shared" si="54"/>
        <v>4.3881277423129861E-2</v>
      </c>
      <c r="V201">
        <v>185.68283099999999</v>
      </c>
      <c r="W201" s="2">
        <f t="shared" si="55"/>
        <v>8.4413614089079214E-2</v>
      </c>
      <c r="X201">
        <v>322</v>
      </c>
      <c r="Y201" s="2">
        <f t="shared" si="56"/>
        <v>2.7113237639553533E-2</v>
      </c>
      <c r="Z201">
        <v>17.850000000000001</v>
      </c>
      <c r="AA201" s="2">
        <f t="shared" si="57"/>
        <v>-1.1080277622176005E-2</v>
      </c>
      <c r="AB201">
        <v>220.89999399999999</v>
      </c>
      <c r="AC201" s="2">
        <f t="shared" si="58"/>
        <v>-2.708830699774345E-3</v>
      </c>
      <c r="AD201">
        <v>1355.8000489999999</v>
      </c>
      <c r="AE201" s="2">
        <f t="shared" si="59"/>
        <v>-1.1843591282871602E-2</v>
      </c>
    </row>
    <row r="202" spans="1:31" x14ac:dyDescent="0.3">
      <c r="A202" s="8">
        <v>45135</v>
      </c>
      <c r="B202">
        <v>129.555252</v>
      </c>
      <c r="C202" s="2">
        <f t="shared" si="45"/>
        <v>2.2789793292180782E-2</v>
      </c>
      <c r="D202">
        <v>223.18954500000001</v>
      </c>
      <c r="E202" s="2">
        <f t="shared" si="46"/>
        <v>-8.5133775469121709E-3</v>
      </c>
      <c r="F202">
        <v>1103.5500489999999</v>
      </c>
      <c r="G202" s="2">
        <f t="shared" si="47"/>
        <v>-1.2350586026235399E-2</v>
      </c>
      <c r="H202">
        <v>1340.5</v>
      </c>
      <c r="I202" s="2">
        <f t="shared" si="48"/>
        <v>-9.3485746411220427E-3</v>
      </c>
      <c r="J202">
        <v>95.25</v>
      </c>
      <c r="K202" s="2">
        <f t="shared" si="49"/>
        <v>-3.661067022198039E-3</v>
      </c>
      <c r="L202">
        <v>468.45001200000002</v>
      </c>
      <c r="M202" s="2">
        <f t="shared" si="50"/>
        <v>7.311093619467135E-3</v>
      </c>
      <c r="N202">
        <v>174.73593099999999</v>
      </c>
      <c r="O202" s="2">
        <f t="shared" si="51"/>
        <v>-2.5611269337536546E-3</v>
      </c>
      <c r="P202">
        <v>2619.9265140000002</v>
      </c>
      <c r="Q202" s="2">
        <f t="shared" si="52"/>
        <v>-4.0033955693121737E-3</v>
      </c>
      <c r="R202">
        <v>605.04486099999997</v>
      </c>
      <c r="S202" s="2">
        <f t="shared" si="53"/>
        <v>5.1413721044994976E-3</v>
      </c>
      <c r="T202">
        <v>204.679993</v>
      </c>
      <c r="U202" s="2">
        <f t="shared" si="54"/>
        <v>9.8677721979198996E-3</v>
      </c>
      <c r="V202">
        <v>191.651917</v>
      </c>
      <c r="W202" s="2">
        <f t="shared" si="55"/>
        <v>3.2146677039839089E-2</v>
      </c>
      <c r="X202">
        <v>321.75</v>
      </c>
      <c r="Y202" s="2">
        <f t="shared" si="56"/>
        <v>-7.763975155279379E-4</v>
      </c>
      <c r="Z202">
        <v>18.049999</v>
      </c>
      <c r="AA202" s="2">
        <f t="shared" si="57"/>
        <v>1.1204425770308113E-2</v>
      </c>
      <c r="AB202">
        <v>234.64999399999999</v>
      </c>
      <c r="AC202" s="2">
        <f t="shared" si="58"/>
        <v>6.2245361582037972E-2</v>
      </c>
      <c r="AD202">
        <v>1357.849976</v>
      </c>
      <c r="AE202" s="2">
        <f t="shared" si="59"/>
        <v>1.5119685247924064E-3</v>
      </c>
    </row>
    <row r="203" spans="1:31" x14ac:dyDescent="0.3">
      <c r="A203" s="8">
        <v>45138</v>
      </c>
      <c r="B203">
        <v>130.10273699999999</v>
      </c>
      <c r="C203" s="2">
        <f t="shared" si="45"/>
        <v>4.2258803988894922E-3</v>
      </c>
      <c r="D203">
        <v>225.30252100000001</v>
      </c>
      <c r="E203" s="2">
        <f t="shared" si="46"/>
        <v>9.4671818072840086E-3</v>
      </c>
      <c r="F203">
        <v>1116.6999510000001</v>
      </c>
      <c r="G203" s="2">
        <f t="shared" si="47"/>
        <v>1.191599965213741E-2</v>
      </c>
      <c r="H203">
        <v>1355.6999510000001</v>
      </c>
      <c r="I203" s="2">
        <f t="shared" si="48"/>
        <v>1.1339016038791616E-2</v>
      </c>
      <c r="J203">
        <v>93.75</v>
      </c>
      <c r="K203" s="2">
        <f t="shared" si="49"/>
        <v>-1.5748031496062964E-2</v>
      </c>
      <c r="L203">
        <v>465.70001200000002</v>
      </c>
      <c r="M203" s="2">
        <f t="shared" si="50"/>
        <v>-5.8704235874798005E-3</v>
      </c>
      <c r="N203">
        <v>174.18753100000001</v>
      </c>
      <c r="O203" s="2">
        <f t="shared" si="51"/>
        <v>-3.1384500993100195E-3</v>
      </c>
      <c r="P203">
        <v>2651.3710940000001</v>
      </c>
      <c r="Q203" s="2">
        <f t="shared" si="52"/>
        <v>1.20020847271749E-2</v>
      </c>
      <c r="R203">
        <v>593.91339100000005</v>
      </c>
      <c r="S203" s="2">
        <f t="shared" si="53"/>
        <v>-1.8397759765452992E-2</v>
      </c>
      <c r="T203">
        <v>209.11999499999999</v>
      </c>
      <c r="U203" s="2">
        <f t="shared" si="54"/>
        <v>2.1692408402613106E-2</v>
      </c>
      <c r="V203">
        <v>200.23554999999999</v>
      </c>
      <c r="W203" s="2">
        <f t="shared" si="55"/>
        <v>4.4787618795381068E-2</v>
      </c>
      <c r="X203">
        <v>333.89999399999999</v>
      </c>
      <c r="Y203" s="2">
        <f t="shared" si="56"/>
        <v>3.7762219114219064E-2</v>
      </c>
      <c r="Z203">
        <v>18.950001</v>
      </c>
      <c r="AA203" s="2">
        <f t="shared" si="57"/>
        <v>4.9861609410615459E-2</v>
      </c>
      <c r="AB203">
        <v>236.699997</v>
      </c>
      <c r="AC203" s="2">
        <f t="shared" si="58"/>
        <v>8.7364289470215351E-3</v>
      </c>
      <c r="AD203">
        <v>1376.6999510000001</v>
      </c>
      <c r="AE203" s="2">
        <f t="shared" si="59"/>
        <v>1.388222214027568E-2</v>
      </c>
    </row>
    <row r="204" spans="1:31" x14ac:dyDescent="0.3">
      <c r="A204" s="8">
        <v>45139</v>
      </c>
      <c r="B204">
        <v>129.853882</v>
      </c>
      <c r="C204" s="2">
        <f t="shared" si="45"/>
        <v>-1.912757607858695E-3</v>
      </c>
      <c r="D204">
        <v>236.21139500000001</v>
      </c>
      <c r="E204" s="2">
        <f t="shared" si="46"/>
        <v>4.8418783560792988E-2</v>
      </c>
      <c r="F204">
        <v>1138.5</v>
      </c>
      <c r="G204" s="2">
        <f t="shared" si="47"/>
        <v>1.9521850055136181E-2</v>
      </c>
      <c r="H204">
        <v>1365.1999510000001</v>
      </c>
      <c r="I204" s="2">
        <f t="shared" si="48"/>
        <v>7.0074502790919979E-3</v>
      </c>
      <c r="J204">
        <v>94</v>
      </c>
      <c r="K204" s="2">
        <f t="shared" si="49"/>
        <v>2.666666666666595E-3</v>
      </c>
      <c r="L204">
        <v>464.79998799999998</v>
      </c>
      <c r="M204" s="2">
        <f t="shared" si="50"/>
        <v>-1.9326261043772774E-3</v>
      </c>
      <c r="N204">
        <v>172.04385400000001</v>
      </c>
      <c r="O204" s="2">
        <f t="shared" si="51"/>
        <v>-1.2306719015381162E-2</v>
      </c>
      <c r="P204">
        <v>2660.6499020000001</v>
      </c>
      <c r="Q204" s="2">
        <f t="shared" si="52"/>
        <v>3.4996262956166202E-3</v>
      </c>
      <c r="R204">
        <v>571.35082999999997</v>
      </c>
      <c r="S204" s="2">
        <f t="shared" si="53"/>
        <v>-3.798964856140119E-2</v>
      </c>
      <c r="T204">
        <v>207.08000200000001</v>
      </c>
      <c r="U204" s="2">
        <f t="shared" si="54"/>
        <v>-9.7551312584910344E-3</v>
      </c>
      <c r="V204">
        <v>197.32501199999999</v>
      </c>
      <c r="W204" s="2">
        <f t="shared" si="55"/>
        <v>-1.4535570731570857E-2</v>
      </c>
      <c r="X204">
        <v>335.75</v>
      </c>
      <c r="Y204" s="2">
        <f t="shared" si="56"/>
        <v>5.5405990812926742E-3</v>
      </c>
      <c r="Z204">
        <v>19.299999</v>
      </c>
      <c r="AA204" s="2">
        <f t="shared" si="57"/>
        <v>1.8469550476540864E-2</v>
      </c>
      <c r="AB204">
        <v>244.39999399999999</v>
      </c>
      <c r="AC204" s="2">
        <f t="shared" si="58"/>
        <v>3.2530617226834924E-2</v>
      </c>
      <c r="AD204">
        <v>1369.6999510000001</v>
      </c>
      <c r="AE204" s="2">
        <f t="shared" si="59"/>
        <v>-5.0846228293357498E-3</v>
      </c>
    </row>
    <row r="205" spans="1:31" x14ac:dyDescent="0.3">
      <c r="A205" s="8">
        <v>45140</v>
      </c>
      <c r="B205">
        <v>124.77718400000001</v>
      </c>
      <c r="C205" s="2">
        <f t="shared" si="45"/>
        <v>-3.9095465778989924E-2</v>
      </c>
      <c r="D205">
        <v>230.51126099999999</v>
      </c>
      <c r="E205" s="2">
        <f t="shared" si="46"/>
        <v>-2.4131494587718905E-2</v>
      </c>
      <c r="F205">
        <v>1130.900024</v>
      </c>
      <c r="G205" s="2">
        <f t="shared" si="47"/>
        <v>-6.6754290733420651E-3</v>
      </c>
      <c r="H205">
        <v>1356.849976</v>
      </c>
      <c r="I205" s="2">
        <f t="shared" si="48"/>
        <v>-6.1163018603126451E-3</v>
      </c>
      <c r="J205">
        <v>93.849997999999999</v>
      </c>
      <c r="K205" s="2">
        <f t="shared" si="49"/>
        <v>-1.5957659574468153E-3</v>
      </c>
      <c r="L205">
        <v>460.10000600000001</v>
      </c>
      <c r="M205" s="2">
        <f t="shared" si="50"/>
        <v>-1.0111837610460528E-2</v>
      </c>
      <c r="N205">
        <v>167.75645399999999</v>
      </c>
      <c r="O205" s="2">
        <f t="shared" si="51"/>
        <v>-2.4920390355821831E-2</v>
      </c>
      <c r="P205">
        <v>2622.1499020000001</v>
      </c>
      <c r="Q205" s="2">
        <f t="shared" si="52"/>
        <v>-1.4470148805019289E-2</v>
      </c>
      <c r="R205">
        <v>570.25268600000004</v>
      </c>
      <c r="S205" s="2">
        <f t="shared" si="53"/>
        <v>-1.9220134851295478E-3</v>
      </c>
      <c r="T205">
        <v>205.03999300000001</v>
      </c>
      <c r="U205" s="2">
        <f t="shared" si="54"/>
        <v>-9.8513085778316745E-3</v>
      </c>
      <c r="V205">
        <v>193.67449999999999</v>
      </c>
      <c r="W205" s="2">
        <f t="shared" si="55"/>
        <v>-1.8499996341061919E-2</v>
      </c>
      <c r="X205">
        <v>324.54998799999998</v>
      </c>
      <c r="Y205" s="2">
        <f t="shared" si="56"/>
        <v>-3.3358189128816162E-2</v>
      </c>
      <c r="Z205">
        <v>18.5</v>
      </c>
      <c r="AA205" s="2">
        <f t="shared" si="57"/>
        <v>-4.1450727536307075E-2</v>
      </c>
      <c r="AB205">
        <v>235.75</v>
      </c>
      <c r="AC205" s="2">
        <f t="shared" si="58"/>
        <v>-3.5392775009642552E-2</v>
      </c>
      <c r="AD205">
        <v>1379.75</v>
      </c>
      <c r="AE205" s="2">
        <f t="shared" si="59"/>
        <v>7.3374091841520439E-3</v>
      </c>
    </row>
    <row r="206" spans="1:31" x14ac:dyDescent="0.3">
      <c r="A206" s="8">
        <v>45141</v>
      </c>
      <c r="B206">
        <v>124.08039100000001</v>
      </c>
      <c r="C206" s="2">
        <f t="shared" si="45"/>
        <v>-5.5842981678445591E-3</v>
      </c>
      <c r="D206">
        <v>226.08874499999999</v>
      </c>
      <c r="E206" s="2">
        <f t="shared" si="46"/>
        <v>-1.9185683080359395E-2</v>
      </c>
      <c r="F206">
        <v>1125.5</v>
      </c>
      <c r="G206" s="2">
        <f t="shared" si="47"/>
        <v>-4.7749791187554624E-3</v>
      </c>
      <c r="H206">
        <v>1364.3000489999999</v>
      </c>
      <c r="I206" s="2">
        <f t="shared" si="48"/>
        <v>5.4907124087240078E-3</v>
      </c>
      <c r="J206">
        <v>93.5</v>
      </c>
      <c r="K206" s="2">
        <f t="shared" si="49"/>
        <v>-3.729334123161121E-3</v>
      </c>
      <c r="L206">
        <v>456.04998799999998</v>
      </c>
      <c r="M206" s="2">
        <f t="shared" si="50"/>
        <v>-8.8024732605632705E-3</v>
      </c>
      <c r="N206">
        <v>169.949997</v>
      </c>
      <c r="O206" s="2">
        <f t="shared" si="51"/>
        <v>1.3075759219373984E-2</v>
      </c>
      <c r="P206">
        <v>2598.1000979999999</v>
      </c>
      <c r="Q206" s="2">
        <f t="shared" si="52"/>
        <v>-9.1717883793205335E-3</v>
      </c>
      <c r="R206">
        <v>554.77838099999997</v>
      </c>
      <c r="S206" s="2">
        <f t="shared" si="53"/>
        <v>-2.7135873937821464E-2</v>
      </c>
      <c r="T206">
        <v>208.11999499999999</v>
      </c>
      <c r="U206" s="2">
        <f t="shared" si="54"/>
        <v>1.5021469494490125E-2</v>
      </c>
      <c r="V206">
        <v>196.88104200000001</v>
      </c>
      <c r="W206" s="2">
        <f t="shared" si="55"/>
        <v>1.655634582766452E-2</v>
      </c>
      <c r="X206">
        <v>332.64999399999999</v>
      </c>
      <c r="Y206" s="2">
        <f t="shared" si="56"/>
        <v>2.4957653056514761E-2</v>
      </c>
      <c r="Z206">
        <v>17.950001</v>
      </c>
      <c r="AA206" s="2">
        <f t="shared" si="57"/>
        <v>-2.9729675675675638E-2</v>
      </c>
      <c r="AB206">
        <v>235.449997</v>
      </c>
      <c r="AC206" s="2">
        <f t="shared" si="58"/>
        <v>-1.2725471898197283E-3</v>
      </c>
      <c r="AD206">
        <v>1363.25</v>
      </c>
      <c r="AE206" s="2">
        <f t="shared" si="59"/>
        <v>-1.1958688168146381E-2</v>
      </c>
    </row>
    <row r="207" spans="1:31" x14ac:dyDescent="0.3">
      <c r="A207" s="8">
        <v>45142</v>
      </c>
      <c r="B207">
        <v>127.016907</v>
      </c>
      <c r="C207" s="2">
        <f t="shared" si="45"/>
        <v>2.3666237479860852E-2</v>
      </c>
      <c r="D207">
        <v>229.72503699999999</v>
      </c>
      <c r="E207" s="2">
        <f t="shared" si="46"/>
        <v>1.608347200122684E-2</v>
      </c>
      <c r="F207">
        <v>1144.349976</v>
      </c>
      <c r="G207" s="2">
        <f t="shared" si="47"/>
        <v>1.6748090626388157E-2</v>
      </c>
      <c r="H207">
        <v>1378.349976</v>
      </c>
      <c r="I207" s="2">
        <f t="shared" si="48"/>
        <v>1.0298267606380529E-2</v>
      </c>
      <c r="J207">
        <v>92.300003000000004</v>
      </c>
      <c r="K207" s="2">
        <f t="shared" si="49"/>
        <v>-1.2834192513368925E-2</v>
      </c>
      <c r="L207">
        <v>454.95001200000002</v>
      </c>
      <c r="M207" s="2">
        <f t="shared" si="50"/>
        <v>-2.4119636639481357E-3</v>
      </c>
      <c r="N207">
        <v>170.60000600000001</v>
      </c>
      <c r="O207" s="2">
        <f t="shared" si="51"/>
        <v>3.824707334358024E-3</v>
      </c>
      <c r="P207">
        <v>2626.8999020000001</v>
      </c>
      <c r="Q207" s="2">
        <f t="shared" si="52"/>
        <v>1.1084947813277068E-2</v>
      </c>
      <c r="R207">
        <v>537.40722700000003</v>
      </c>
      <c r="S207" s="2">
        <f t="shared" si="53"/>
        <v>-3.1311879833327394E-2</v>
      </c>
      <c r="T207">
        <v>206.88000500000001</v>
      </c>
      <c r="U207" s="2">
        <f t="shared" si="54"/>
        <v>-5.9580531894591893E-3</v>
      </c>
      <c r="V207">
        <v>196.73303200000001</v>
      </c>
      <c r="W207" s="2">
        <f t="shared" si="55"/>
        <v>-7.517737538182967E-4</v>
      </c>
      <c r="X207">
        <v>333.70001200000002</v>
      </c>
      <c r="Y207" s="2">
        <f t="shared" si="56"/>
        <v>3.1565249329299494E-3</v>
      </c>
      <c r="Z207">
        <v>18.399999999999999</v>
      </c>
      <c r="AA207" s="2">
        <f t="shared" si="57"/>
        <v>2.5069580776067912E-2</v>
      </c>
      <c r="AB207">
        <v>235.64999399999999</v>
      </c>
      <c r="AC207" s="2">
        <f t="shared" si="58"/>
        <v>8.4942451708758249E-4</v>
      </c>
      <c r="AD207">
        <v>1358.8000489999999</v>
      </c>
      <c r="AE207" s="2">
        <f t="shared" si="59"/>
        <v>-3.2642222629745143E-3</v>
      </c>
    </row>
    <row r="208" spans="1:31" x14ac:dyDescent="0.3">
      <c r="A208" s="8">
        <v>45145</v>
      </c>
      <c r="B208">
        <v>127.96257</v>
      </c>
      <c r="C208" s="2">
        <f t="shared" si="45"/>
        <v>7.4451742081862449E-3</v>
      </c>
      <c r="D208">
        <v>228.93879699999999</v>
      </c>
      <c r="E208" s="2">
        <f t="shared" si="46"/>
        <v>-3.4225263831385577E-3</v>
      </c>
      <c r="F208">
        <v>1150.8000489999999</v>
      </c>
      <c r="G208" s="2">
        <f t="shared" si="47"/>
        <v>5.6364513787519055E-3</v>
      </c>
      <c r="H208">
        <v>1393</v>
      </c>
      <c r="I208" s="2">
        <f t="shared" si="48"/>
        <v>1.0628667794891022E-2</v>
      </c>
      <c r="J208">
        <v>92.849997999999999</v>
      </c>
      <c r="K208" s="2">
        <f t="shared" si="49"/>
        <v>5.9587755376344642E-3</v>
      </c>
      <c r="L208">
        <v>454.89999399999999</v>
      </c>
      <c r="M208" s="2">
        <f t="shared" si="50"/>
        <v>-1.0994174894107811E-4</v>
      </c>
      <c r="N208">
        <v>174.35000600000001</v>
      </c>
      <c r="O208" s="2">
        <f t="shared" si="51"/>
        <v>2.1981241899839077E-2</v>
      </c>
      <c r="P208">
        <v>2635.8999020000001</v>
      </c>
      <c r="Q208" s="2">
        <f t="shared" si="52"/>
        <v>3.4260917186634821E-3</v>
      </c>
      <c r="R208">
        <v>582.38250700000003</v>
      </c>
      <c r="S208" s="2">
        <f t="shared" si="53"/>
        <v>8.3689384400481792E-2</v>
      </c>
      <c r="T208">
        <v>213.479996</v>
      </c>
      <c r="U208" s="2">
        <f t="shared" si="54"/>
        <v>3.1902507929657098E-2</v>
      </c>
      <c r="V208">
        <v>209.213852</v>
      </c>
      <c r="W208" s="2">
        <f t="shared" si="55"/>
        <v>6.34403885972743E-2</v>
      </c>
      <c r="X208">
        <v>321.5</v>
      </c>
      <c r="Y208" s="2">
        <f t="shared" si="56"/>
        <v>-3.6559818883075135E-2</v>
      </c>
      <c r="Z208">
        <v>18.649999999999999</v>
      </c>
      <c r="AA208" s="2">
        <f t="shared" si="57"/>
        <v>1.3586956521739024E-2</v>
      </c>
      <c r="AB208">
        <v>232.800003</v>
      </c>
      <c r="AC208" s="2">
        <f t="shared" si="58"/>
        <v>-1.2094169626840734E-2</v>
      </c>
      <c r="AD208">
        <v>1340.3000489999999</v>
      </c>
      <c r="AE208" s="2">
        <f t="shared" si="59"/>
        <v>-1.3614953880532243E-2</v>
      </c>
    </row>
    <row r="209" spans="1:31" x14ac:dyDescent="0.3">
      <c r="A209" s="8">
        <v>45146</v>
      </c>
      <c r="B209">
        <v>128.55981399999999</v>
      </c>
      <c r="C209" s="2">
        <f t="shared" si="45"/>
        <v>4.6673335804368055E-3</v>
      </c>
      <c r="D209">
        <v>226.28529399999999</v>
      </c>
      <c r="E209" s="2">
        <f t="shared" si="46"/>
        <v>-1.1590447031133877E-2</v>
      </c>
      <c r="F209">
        <v>1141.349976</v>
      </c>
      <c r="G209" s="2">
        <f t="shared" si="47"/>
        <v>-8.211741916601123E-3</v>
      </c>
      <c r="H209">
        <v>1390.1999510000001</v>
      </c>
      <c r="I209" s="2">
        <f t="shared" si="48"/>
        <v>-2.010085427135655E-3</v>
      </c>
      <c r="J209">
        <v>92.349997999999999</v>
      </c>
      <c r="K209" s="2">
        <f t="shared" si="49"/>
        <v>-5.3850297336570652E-3</v>
      </c>
      <c r="L209">
        <v>452.35000600000001</v>
      </c>
      <c r="M209" s="2">
        <f t="shared" si="50"/>
        <v>-5.6056013049760045E-3</v>
      </c>
      <c r="N209">
        <v>177.64999399999999</v>
      </c>
      <c r="O209" s="2">
        <f t="shared" si="51"/>
        <v>1.8927375316522665E-2</v>
      </c>
      <c r="P209">
        <v>2632.1999510000001</v>
      </c>
      <c r="Q209" s="2">
        <f t="shared" si="52"/>
        <v>-1.4036765953034935E-3</v>
      </c>
      <c r="R209">
        <v>558.57208300000002</v>
      </c>
      <c r="S209" s="2">
        <f t="shared" si="53"/>
        <v>-4.0884510976563426E-2</v>
      </c>
      <c r="T209">
        <v>215.199997</v>
      </c>
      <c r="U209" s="2">
        <f t="shared" si="54"/>
        <v>8.0569656746667384E-3</v>
      </c>
      <c r="V209">
        <v>214.09764100000001</v>
      </c>
      <c r="W209" s="2">
        <f t="shared" si="55"/>
        <v>2.3343526030006778E-2</v>
      </c>
      <c r="X209">
        <v>316.39999399999999</v>
      </c>
      <c r="Y209" s="2">
        <f t="shared" si="56"/>
        <v>-1.5863160186625258E-2</v>
      </c>
      <c r="Z209">
        <v>18.600000000000001</v>
      </c>
      <c r="AA209" s="2">
        <f t="shared" si="57"/>
        <v>-2.6809651474529739E-3</v>
      </c>
      <c r="AB209">
        <v>233.89999399999999</v>
      </c>
      <c r="AC209" s="2">
        <f t="shared" si="58"/>
        <v>4.7250471899693558E-3</v>
      </c>
      <c r="AD209">
        <v>1331.5500489999999</v>
      </c>
      <c r="AE209" s="2">
        <f t="shared" si="59"/>
        <v>-6.5283889279332818E-3</v>
      </c>
    </row>
    <row r="210" spans="1:31" x14ac:dyDescent="0.3">
      <c r="A210" s="8">
        <v>45147</v>
      </c>
      <c r="B210">
        <v>131.09816000000001</v>
      </c>
      <c r="C210" s="2">
        <f t="shared" si="45"/>
        <v>1.9744474739205931E-2</v>
      </c>
      <c r="D210">
        <v>230.707809</v>
      </c>
      <c r="E210" s="2">
        <f t="shared" si="46"/>
        <v>1.954397884999115E-2</v>
      </c>
      <c r="F210">
        <v>1144.150024</v>
      </c>
      <c r="G210" s="2">
        <f t="shared" si="47"/>
        <v>2.453277310972668E-3</v>
      </c>
      <c r="H210">
        <v>1394.400024</v>
      </c>
      <c r="I210" s="2">
        <f t="shared" si="48"/>
        <v>3.021200653171352E-3</v>
      </c>
      <c r="J210">
        <v>93.900002000000001</v>
      </c>
      <c r="K210" s="2">
        <f t="shared" si="49"/>
        <v>1.6784017688879604E-2</v>
      </c>
      <c r="L210">
        <v>458.64999399999999</v>
      </c>
      <c r="M210" s="2">
        <f t="shared" si="50"/>
        <v>1.3927241994996287E-2</v>
      </c>
      <c r="N210">
        <v>182.60000600000001</v>
      </c>
      <c r="O210" s="2">
        <f t="shared" si="51"/>
        <v>2.7863845579415125E-2</v>
      </c>
      <c r="P210">
        <v>2651.6000979999999</v>
      </c>
      <c r="Q210" s="2">
        <f t="shared" si="52"/>
        <v>7.3703166025169686E-3</v>
      </c>
      <c r="R210">
        <v>549.03790300000003</v>
      </c>
      <c r="S210" s="2">
        <f t="shared" si="53"/>
        <v>-1.706884445207757E-2</v>
      </c>
      <c r="T210">
        <v>216.03999300000001</v>
      </c>
      <c r="U210" s="2">
        <f t="shared" si="54"/>
        <v>3.9033271919608481E-3</v>
      </c>
      <c r="V210">
        <v>214.93627900000001</v>
      </c>
      <c r="W210" s="2">
        <f t="shared" si="55"/>
        <v>3.9170819261853396E-3</v>
      </c>
      <c r="X210">
        <v>310.64999399999999</v>
      </c>
      <c r="Y210" s="2">
        <f t="shared" si="56"/>
        <v>-1.8173198827557524E-2</v>
      </c>
      <c r="Z210">
        <v>19.5</v>
      </c>
      <c r="AA210" s="2">
        <f t="shared" si="57"/>
        <v>4.8387096774193505E-2</v>
      </c>
      <c r="AB210">
        <v>234.89999399999999</v>
      </c>
      <c r="AC210" s="2">
        <f t="shared" si="58"/>
        <v>4.2753314478494175E-3</v>
      </c>
      <c r="AD210">
        <v>1340</v>
      </c>
      <c r="AE210" s="2">
        <f t="shared" si="59"/>
        <v>6.3459507258822878E-3</v>
      </c>
    </row>
    <row r="211" spans="1:31" x14ac:dyDescent="0.3">
      <c r="A211" s="8">
        <v>45148</v>
      </c>
      <c r="B211">
        <v>128.80867000000001</v>
      </c>
      <c r="C211" s="2">
        <f t="shared" si="45"/>
        <v>-1.7463936946178316E-2</v>
      </c>
      <c r="D211">
        <v>230.85522499999999</v>
      </c>
      <c r="E211" s="2">
        <f t="shared" si="46"/>
        <v>6.3897273628898965E-4</v>
      </c>
      <c r="F211">
        <v>1134.3000489999999</v>
      </c>
      <c r="G211" s="2">
        <f t="shared" si="47"/>
        <v>-8.6089890253763235E-3</v>
      </c>
      <c r="H211">
        <v>1389.099976</v>
      </c>
      <c r="I211" s="2">
        <f t="shared" si="48"/>
        <v>-3.8009523155315694E-3</v>
      </c>
      <c r="J211">
        <v>93.849997999999999</v>
      </c>
      <c r="K211" s="2">
        <f t="shared" si="49"/>
        <v>-5.3252395031899713E-4</v>
      </c>
      <c r="L211">
        <v>451.75</v>
      </c>
      <c r="M211" s="2">
        <f t="shared" si="50"/>
        <v>-1.5044138428572551E-2</v>
      </c>
      <c r="N211">
        <v>181.5</v>
      </c>
      <c r="O211" s="2">
        <f t="shared" si="51"/>
        <v>-6.0241290463046715E-3</v>
      </c>
      <c r="P211">
        <v>2643.5</v>
      </c>
      <c r="Q211" s="2">
        <f t="shared" si="52"/>
        <v>-3.0547962364723125E-3</v>
      </c>
      <c r="R211">
        <v>535.85980199999995</v>
      </c>
      <c r="S211" s="2">
        <f t="shared" si="53"/>
        <v>-2.4002169846550792E-2</v>
      </c>
      <c r="T211">
        <v>213.63999899999999</v>
      </c>
      <c r="U211" s="2">
        <f t="shared" si="54"/>
        <v>-1.1109026466224803E-2</v>
      </c>
      <c r="V211">
        <v>213.703003</v>
      </c>
      <c r="W211" s="2">
        <f t="shared" si="55"/>
        <v>-5.7378680125006465E-3</v>
      </c>
      <c r="X211">
        <v>310.89999399999999</v>
      </c>
      <c r="Y211" s="2">
        <f t="shared" si="56"/>
        <v>8.0476421963160405E-4</v>
      </c>
      <c r="Z211">
        <v>20.450001</v>
      </c>
      <c r="AA211" s="2">
        <f t="shared" si="57"/>
        <v>4.8718000000000039E-2</v>
      </c>
      <c r="AB211">
        <v>237.14999399999999</v>
      </c>
      <c r="AC211" s="2">
        <f t="shared" si="58"/>
        <v>9.5785443059652753E-3</v>
      </c>
      <c r="AD211">
        <v>1349.599976</v>
      </c>
      <c r="AE211" s="2">
        <f t="shared" si="59"/>
        <v>7.16416119402985E-3</v>
      </c>
    </row>
    <row r="212" spans="1:31" x14ac:dyDescent="0.3">
      <c r="A212" s="8">
        <v>45149</v>
      </c>
      <c r="B212">
        <v>131.44657900000001</v>
      </c>
      <c r="C212" s="2">
        <f t="shared" si="45"/>
        <v>2.0479281402408844E-2</v>
      </c>
      <c r="D212">
        <v>230.85522499999999</v>
      </c>
      <c r="E212" s="2">
        <f t="shared" si="46"/>
        <v>0</v>
      </c>
      <c r="F212">
        <v>1171.4499510000001</v>
      </c>
      <c r="G212" s="2">
        <f t="shared" si="47"/>
        <v>3.2751388869947995E-2</v>
      </c>
      <c r="H212">
        <v>1371.849976</v>
      </c>
      <c r="I212" s="2">
        <f t="shared" si="48"/>
        <v>-1.2418112661460423E-2</v>
      </c>
      <c r="J212">
        <v>93.5</v>
      </c>
      <c r="K212" s="2">
        <f t="shared" si="49"/>
        <v>-3.729334123161121E-3</v>
      </c>
      <c r="L212">
        <v>448.75</v>
      </c>
      <c r="M212" s="2">
        <f t="shared" si="50"/>
        <v>-6.6408411732152839E-3</v>
      </c>
      <c r="N212">
        <v>202.39999399999999</v>
      </c>
      <c r="O212" s="2">
        <f t="shared" si="51"/>
        <v>0.11515148209366388</v>
      </c>
      <c r="P212">
        <v>2638.5</v>
      </c>
      <c r="Q212" s="2">
        <f t="shared" si="52"/>
        <v>-1.891431813883071E-3</v>
      </c>
      <c r="R212">
        <v>528.97119099999998</v>
      </c>
      <c r="S212" s="2">
        <f t="shared" si="53"/>
        <v>-1.2855248656998497E-2</v>
      </c>
      <c r="T212">
        <v>211.240005</v>
      </c>
      <c r="U212" s="2">
        <f t="shared" si="54"/>
        <v>-1.1233823306655233E-2</v>
      </c>
      <c r="V212">
        <v>221.300003</v>
      </c>
      <c r="W212" s="2">
        <f t="shared" si="55"/>
        <v>3.5549336665147369E-2</v>
      </c>
      <c r="X212">
        <v>318.54998799999998</v>
      </c>
      <c r="Y212" s="2">
        <f t="shared" si="56"/>
        <v>2.4605963807126985E-2</v>
      </c>
      <c r="Z212">
        <v>20.200001</v>
      </c>
      <c r="AA212" s="2">
        <f t="shared" si="57"/>
        <v>-1.2224938277509145E-2</v>
      </c>
      <c r="AB212">
        <v>236.199997</v>
      </c>
      <c r="AC212" s="2">
        <f t="shared" si="58"/>
        <v>-4.0058908877729227E-3</v>
      </c>
      <c r="AD212">
        <v>1349.650024</v>
      </c>
      <c r="AE212" s="2">
        <f t="shared" si="59"/>
        <v>3.7083580979535569E-5</v>
      </c>
    </row>
    <row r="213" spans="1:31" x14ac:dyDescent="0.3">
      <c r="A213" s="8">
        <v>45152</v>
      </c>
      <c r="B213">
        <v>129.90365600000001</v>
      </c>
      <c r="C213" s="2">
        <f t="shared" si="45"/>
        <v>-1.1738023246690932E-2</v>
      </c>
      <c r="D213">
        <v>229.87243699999999</v>
      </c>
      <c r="E213" s="2">
        <f t="shared" si="46"/>
        <v>-4.257161604204529E-3</v>
      </c>
      <c r="F213">
        <v>1171</v>
      </c>
      <c r="G213" s="2">
        <f t="shared" si="47"/>
        <v>-3.8409750208789895E-4</v>
      </c>
      <c r="H213">
        <v>1393.5500489999999</v>
      </c>
      <c r="I213" s="2">
        <f t="shared" si="48"/>
        <v>1.5818109399449387E-2</v>
      </c>
      <c r="J213">
        <v>92.599997999999999</v>
      </c>
      <c r="K213" s="2">
        <f t="shared" si="49"/>
        <v>-9.6256898395722379E-3</v>
      </c>
      <c r="L213">
        <v>449.20001200000002</v>
      </c>
      <c r="M213" s="2">
        <f t="shared" si="50"/>
        <v>1.0028122562675268E-3</v>
      </c>
      <c r="N213">
        <v>208.800003</v>
      </c>
      <c r="O213" s="2">
        <f t="shared" si="51"/>
        <v>3.1620598763456575E-2</v>
      </c>
      <c r="P213">
        <v>2659.8999020000001</v>
      </c>
      <c r="Q213" s="2">
        <f t="shared" si="52"/>
        <v>8.1106317983703491E-3</v>
      </c>
      <c r="R213">
        <v>520.83477800000003</v>
      </c>
      <c r="S213" s="2">
        <f t="shared" si="53"/>
        <v>-1.5381580582145449E-2</v>
      </c>
      <c r="T213">
        <v>211.240005</v>
      </c>
      <c r="U213" s="2">
        <f t="shared" si="54"/>
        <v>0</v>
      </c>
      <c r="V213">
        <v>222.14999399999999</v>
      </c>
      <c r="W213" s="2">
        <f t="shared" si="55"/>
        <v>3.8408991797438397E-3</v>
      </c>
      <c r="X213">
        <v>321.29998799999998</v>
      </c>
      <c r="Y213" s="2">
        <f t="shared" si="56"/>
        <v>8.6328680068887831E-3</v>
      </c>
      <c r="Z213">
        <v>20.049999</v>
      </c>
      <c r="AA213" s="2">
        <f t="shared" si="57"/>
        <v>-7.4258412165425502E-3</v>
      </c>
      <c r="AB213">
        <v>231.14999399999999</v>
      </c>
      <c r="AC213" s="2">
        <f t="shared" si="58"/>
        <v>-2.1380199255463972E-2</v>
      </c>
      <c r="AD213">
        <v>1344.900024</v>
      </c>
      <c r="AE213" s="2">
        <f t="shared" si="59"/>
        <v>-3.5194309009992653E-3</v>
      </c>
    </row>
    <row r="214" spans="1:31" x14ac:dyDescent="0.3">
      <c r="A214" s="8">
        <v>45154</v>
      </c>
      <c r="B214">
        <v>130.699997</v>
      </c>
      <c r="C214" s="2">
        <f t="shared" si="45"/>
        <v>6.1302431703691429E-3</v>
      </c>
      <c r="D214">
        <v>229.03707900000001</v>
      </c>
      <c r="E214" s="2">
        <f t="shared" si="46"/>
        <v>-3.6340068035211059E-3</v>
      </c>
      <c r="F214">
        <v>1177.150024</v>
      </c>
      <c r="G214" s="2">
        <f t="shared" si="47"/>
        <v>5.2519419299743575E-3</v>
      </c>
      <c r="H214">
        <v>1418.5</v>
      </c>
      <c r="I214" s="2">
        <f t="shared" si="48"/>
        <v>1.7903878671529538E-2</v>
      </c>
      <c r="J214">
        <v>93.300003000000004</v>
      </c>
      <c r="K214" s="2">
        <f t="shared" si="49"/>
        <v>7.5594494073316643E-3</v>
      </c>
      <c r="L214">
        <v>450.25</v>
      </c>
      <c r="M214" s="2">
        <f t="shared" si="50"/>
        <v>2.3374620924987433E-3</v>
      </c>
      <c r="N214">
        <v>222.800003</v>
      </c>
      <c r="O214" s="2">
        <f t="shared" si="51"/>
        <v>6.7049807465759503E-2</v>
      </c>
      <c r="P214">
        <v>2691.0500489999999</v>
      </c>
      <c r="Q214" s="2">
        <f t="shared" si="52"/>
        <v>1.1711022274401239E-2</v>
      </c>
      <c r="R214">
        <v>531.11767599999996</v>
      </c>
      <c r="S214" s="2">
        <f t="shared" si="53"/>
        <v>1.9743109397352798E-2</v>
      </c>
      <c r="T214">
        <v>211.36000100000001</v>
      </c>
      <c r="U214" s="2">
        <f t="shared" si="54"/>
        <v>5.6805527911252263E-4</v>
      </c>
      <c r="V214">
        <v>223.14999399999999</v>
      </c>
      <c r="W214" s="2">
        <f t="shared" si="55"/>
        <v>4.5014630970461322E-3</v>
      </c>
      <c r="X214">
        <v>323.79998799999998</v>
      </c>
      <c r="Y214" s="2">
        <f t="shared" si="56"/>
        <v>7.7808904244340837E-3</v>
      </c>
      <c r="Z214">
        <v>20.25</v>
      </c>
      <c r="AA214" s="2">
        <f t="shared" si="57"/>
        <v>9.9751127169631637E-3</v>
      </c>
      <c r="AB214">
        <v>234.949997</v>
      </c>
      <c r="AC214" s="2">
        <f t="shared" si="58"/>
        <v>1.64395548286278E-2</v>
      </c>
      <c r="AD214">
        <v>1339.75</v>
      </c>
      <c r="AE214" s="2">
        <f t="shared" si="59"/>
        <v>-3.8292987642923881E-3</v>
      </c>
    </row>
    <row r="215" spans="1:31" x14ac:dyDescent="0.3">
      <c r="A215" s="8">
        <v>45155</v>
      </c>
      <c r="B215">
        <v>128.699997</v>
      </c>
      <c r="C215" s="2">
        <f t="shared" si="45"/>
        <v>-1.5302219172966036E-2</v>
      </c>
      <c r="D215">
        <v>228.300003</v>
      </c>
      <c r="E215" s="2">
        <f t="shared" si="46"/>
        <v>-3.2181514155618096E-3</v>
      </c>
      <c r="F215">
        <v>1176.6999510000001</v>
      </c>
      <c r="G215" s="2">
        <f t="shared" si="47"/>
        <v>-3.8234124013403203E-4</v>
      </c>
      <c r="H215">
        <v>1411.5500489999999</v>
      </c>
      <c r="I215" s="2">
        <f t="shared" si="48"/>
        <v>-4.8995072259429007E-3</v>
      </c>
      <c r="J215">
        <v>92.25</v>
      </c>
      <c r="K215" s="2">
        <f t="shared" si="49"/>
        <v>-1.125405108507882E-2</v>
      </c>
      <c r="L215">
        <v>441</v>
      </c>
      <c r="M215" s="2">
        <f t="shared" si="50"/>
        <v>-2.054414214325373E-2</v>
      </c>
      <c r="N215">
        <v>222.75</v>
      </c>
      <c r="O215" s="2">
        <f t="shared" si="51"/>
        <v>-2.2442997902472062E-4</v>
      </c>
      <c r="P215">
        <v>2652.5</v>
      </c>
      <c r="Q215" s="2">
        <f t="shared" si="52"/>
        <v>-1.432528132069677E-2</v>
      </c>
      <c r="R215">
        <v>540.80157499999996</v>
      </c>
      <c r="S215" s="2">
        <f t="shared" si="53"/>
        <v>1.8233057263189245E-2</v>
      </c>
      <c r="T215">
        <v>216.679993</v>
      </c>
      <c r="U215" s="2">
        <f t="shared" si="54"/>
        <v>2.5170287541775638E-2</v>
      </c>
      <c r="V215">
        <v>235.10000600000001</v>
      </c>
      <c r="W215" s="2">
        <f t="shared" si="55"/>
        <v>5.3551478025134935E-2</v>
      </c>
      <c r="X215">
        <v>331.79998799999998</v>
      </c>
      <c r="Y215" s="2">
        <f t="shared" si="56"/>
        <v>2.4706609933537127E-2</v>
      </c>
      <c r="Z215">
        <v>19.700001</v>
      </c>
      <c r="AA215" s="2">
        <f t="shared" si="57"/>
        <v>-2.7160444444444432E-2</v>
      </c>
      <c r="AB215">
        <v>232.5</v>
      </c>
      <c r="AC215" s="2">
        <f t="shared" si="58"/>
        <v>-1.0427737949705085E-2</v>
      </c>
      <c r="AD215">
        <v>1336.650024</v>
      </c>
      <c r="AE215" s="2">
        <f t="shared" si="59"/>
        <v>-2.3138466131741309E-3</v>
      </c>
    </row>
    <row r="216" spans="1:31" x14ac:dyDescent="0.3">
      <c r="A216" s="8">
        <v>45156</v>
      </c>
      <c r="B216">
        <v>127.150002</v>
      </c>
      <c r="C216" s="2">
        <f t="shared" si="45"/>
        <v>-1.2043473474206756E-2</v>
      </c>
      <c r="D216">
        <v>227.449997</v>
      </c>
      <c r="E216" s="2">
        <f t="shared" si="46"/>
        <v>-3.7231974981620786E-3</v>
      </c>
      <c r="F216">
        <v>1173.6999510000001</v>
      </c>
      <c r="G216" s="2">
        <f t="shared" si="47"/>
        <v>-2.5495029531109603E-3</v>
      </c>
      <c r="H216">
        <v>1388.8000489999999</v>
      </c>
      <c r="I216" s="2">
        <f t="shared" si="48"/>
        <v>-1.6117033906177802E-2</v>
      </c>
      <c r="J216">
        <v>91.400002000000001</v>
      </c>
      <c r="K216" s="2">
        <f t="shared" si="49"/>
        <v>-9.2140704607045487E-3</v>
      </c>
      <c r="L216">
        <v>441.64999399999999</v>
      </c>
      <c r="M216" s="2">
        <f t="shared" si="50"/>
        <v>1.4739092970521561E-3</v>
      </c>
      <c r="N216">
        <v>214.60000600000001</v>
      </c>
      <c r="O216" s="2">
        <f t="shared" si="51"/>
        <v>-3.6588076318742946E-2</v>
      </c>
      <c r="P216">
        <v>2641.9499510000001</v>
      </c>
      <c r="Q216" s="2">
        <f t="shared" si="52"/>
        <v>-3.9773983034872007E-3</v>
      </c>
      <c r="R216">
        <v>532.51538100000005</v>
      </c>
      <c r="S216" s="2">
        <f t="shared" si="53"/>
        <v>-1.532205966670841E-2</v>
      </c>
      <c r="T216">
        <v>214.800003</v>
      </c>
      <c r="U216" s="2">
        <f t="shared" si="54"/>
        <v>-8.6763432745726732E-3</v>
      </c>
      <c r="V216">
        <v>234.64999399999999</v>
      </c>
      <c r="W216" s="2">
        <f t="shared" si="55"/>
        <v>-1.914130108529255E-3</v>
      </c>
      <c r="X216">
        <v>320.25</v>
      </c>
      <c r="Y216" s="2">
        <f t="shared" si="56"/>
        <v>-3.4810091674867594E-2</v>
      </c>
      <c r="Z216">
        <v>19.799999</v>
      </c>
      <c r="AA216" s="2">
        <f t="shared" si="57"/>
        <v>5.0760403514700236E-3</v>
      </c>
      <c r="AB216">
        <v>230.10000600000001</v>
      </c>
      <c r="AC216" s="2">
        <f t="shared" si="58"/>
        <v>-1.0322554838709697E-2</v>
      </c>
      <c r="AD216">
        <v>1341.400024</v>
      </c>
      <c r="AE216" s="2">
        <f t="shared" si="59"/>
        <v>3.5536602062711253E-3</v>
      </c>
    </row>
    <row r="217" spans="1:31" x14ac:dyDescent="0.3">
      <c r="A217" s="8">
        <v>45159</v>
      </c>
      <c r="B217">
        <v>129.25</v>
      </c>
      <c r="C217" s="2">
        <f t="shared" si="45"/>
        <v>1.6515910082329333E-2</v>
      </c>
      <c r="D217">
        <v>230.10000600000001</v>
      </c>
      <c r="E217" s="2">
        <f t="shared" si="46"/>
        <v>1.1650952011223792E-2</v>
      </c>
      <c r="F217">
        <v>1179.25</v>
      </c>
      <c r="G217" s="2">
        <f t="shared" si="47"/>
        <v>4.7286778833646181E-3</v>
      </c>
      <c r="H217">
        <v>1405.400024</v>
      </c>
      <c r="I217" s="2">
        <f t="shared" si="48"/>
        <v>1.1952746554086735E-2</v>
      </c>
      <c r="J217">
        <v>92</v>
      </c>
      <c r="K217" s="2">
        <f t="shared" si="49"/>
        <v>6.5645293968374929E-3</v>
      </c>
      <c r="L217">
        <v>447.79998799999998</v>
      </c>
      <c r="M217" s="2">
        <f t="shared" si="50"/>
        <v>1.3925040379373366E-2</v>
      </c>
      <c r="N217">
        <v>219.85000600000001</v>
      </c>
      <c r="O217" s="2">
        <f t="shared" si="51"/>
        <v>2.446411860771347E-2</v>
      </c>
      <c r="P217">
        <v>2662.25</v>
      </c>
      <c r="Q217" s="2">
        <f t="shared" si="52"/>
        <v>7.6837371549436373E-3</v>
      </c>
      <c r="R217">
        <v>550.08618200000001</v>
      </c>
      <c r="S217" s="2">
        <f t="shared" si="53"/>
        <v>3.299585632062696E-2</v>
      </c>
      <c r="T217">
        <v>216.03999300000001</v>
      </c>
      <c r="U217" s="2">
        <f t="shared" si="54"/>
        <v>5.772765282503256E-3</v>
      </c>
      <c r="V217">
        <v>238.89999399999999</v>
      </c>
      <c r="W217" s="2">
        <f t="shared" si="55"/>
        <v>1.8112082287119025E-2</v>
      </c>
      <c r="X217">
        <v>316.45001200000002</v>
      </c>
      <c r="Y217" s="2">
        <f t="shared" si="56"/>
        <v>-1.1865692427790786E-2</v>
      </c>
      <c r="Z217">
        <v>19.899999999999999</v>
      </c>
      <c r="AA217" s="2">
        <f t="shared" si="57"/>
        <v>5.050555810634183E-3</v>
      </c>
      <c r="AB217">
        <v>239.35000600000001</v>
      </c>
      <c r="AC217" s="2">
        <f t="shared" si="58"/>
        <v>4.0199912033031415E-2</v>
      </c>
      <c r="AD217">
        <v>1349.5</v>
      </c>
      <c r="AE217" s="2">
        <f t="shared" si="59"/>
        <v>6.038449273205071E-3</v>
      </c>
    </row>
    <row r="218" spans="1:31" x14ac:dyDescent="0.3">
      <c r="A218" s="8">
        <v>45160</v>
      </c>
      <c r="B218">
        <v>133.300003</v>
      </c>
      <c r="C218" s="2">
        <f t="shared" si="45"/>
        <v>3.1334646034816283E-2</v>
      </c>
      <c r="D218">
        <v>230.75</v>
      </c>
      <c r="E218" s="2">
        <f t="shared" si="46"/>
        <v>2.8248326077835451E-3</v>
      </c>
      <c r="F218">
        <v>1179.5</v>
      </c>
      <c r="G218" s="2">
        <f t="shared" si="47"/>
        <v>2.1199915200331709E-4</v>
      </c>
      <c r="H218">
        <v>1403.75</v>
      </c>
      <c r="I218" s="2">
        <f t="shared" si="48"/>
        <v>-1.1740600340277574E-3</v>
      </c>
      <c r="J218">
        <v>91.849997999999999</v>
      </c>
      <c r="K218" s="2">
        <f t="shared" si="49"/>
        <v>-1.6304565217390987E-3</v>
      </c>
      <c r="L218">
        <v>454.25</v>
      </c>
      <c r="M218" s="2">
        <f t="shared" si="50"/>
        <v>1.4403778858520289E-2</v>
      </c>
      <c r="N218">
        <v>223.60000600000001</v>
      </c>
      <c r="O218" s="2">
        <f t="shared" si="51"/>
        <v>1.7057083910200221E-2</v>
      </c>
      <c r="P218">
        <v>2678.8000489999999</v>
      </c>
      <c r="Q218" s="2">
        <f t="shared" si="52"/>
        <v>6.2165645600524844E-3</v>
      </c>
      <c r="R218">
        <v>568.30590800000004</v>
      </c>
      <c r="S218" s="2">
        <f t="shared" si="53"/>
        <v>3.3121584573815088E-2</v>
      </c>
      <c r="T218">
        <v>218.479996</v>
      </c>
      <c r="U218" s="2">
        <f t="shared" si="54"/>
        <v>1.1294219029159169E-2</v>
      </c>
      <c r="V218">
        <v>238.35000600000001</v>
      </c>
      <c r="W218" s="2">
        <f t="shared" si="55"/>
        <v>-2.3021683290623818E-3</v>
      </c>
      <c r="X218">
        <v>322.64999399999999</v>
      </c>
      <c r="Y218" s="2">
        <f t="shared" si="56"/>
        <v>1.9592295038370899E-2</v>
      </c>
      <c r="Z218">
        <v>20.85</v>
      </c>
      <c r="AA218" s="2">
        <f t="shared" si="57"/>
        <v>4.7738693467336724E-2</v>
      </c>
      <c r="AB218">
        <v>243.5</v>
      </c>
      <c r="AC218" s="2">
        <f t="shared" si="58"/>
        <v>1.7338599941376209E-2</v>
      </c>
      <c r="AD218">
        <v>1353.5500489999999</v>
      </c>
      <c r="AE218" s="2">
        <f t="shared" si="59"/>
        <v>3.0011478325304708E-3</v>
      </c>
    </row>
    <row r="219" spans="1:31" x14ac:dyDescent="0.3">
      <c r="A219" s="8">
        <v>45161</v>
      </c>
      <c r="B219">
        <v>133.39999399999999</v>
      </c>
      <c r="C219" s="2">
        <f t="shared" si="45"/>
        <v>7.5012001312546595E-4</v>
      </c>
      <c r="D219">
        <v>230.89999399999999</v>
      </c>
      <c r="E219" s="2">
        <f t="shared" si="46"/>
        <v>6.5002816901404969E-4</v>
      </c>
      <c r="F219">
        <v>1182.5</v>
      </c>
      <c r="G219" s="2">
        <f t="shared" si="47"/>
        <v>2.5434506146673197E-3</v>
      </c>
      <c r="H219">
        <v>1407.9499510000001</v>
      </c>
      <c r="I219" s="2">
        <f t="shared" si="48"/>
        <v>2.9919508459483879E-3</v>
      </c>
      <c r="J219">
        <v>91.300003000000004</v>
      </c>
      <c r="K219" s="2">
        <f t="shared" si="49"/>
        <v>-5.9879696459002041E-3</v>
      </c>
      <c r="L219">
        <v>450.45001200000002</v>
      </c>
      <c r="M219" s="2">
        <f t="shared" si="50"/>
        <v>-8.365411117226218E-3</v>
      </c>
      <c r="N219">
        <v>222.5</v>
      </c>
      <c r="O219" s="2">
        <f t="shared" si="51"/>
        <v>-4.9195258071683678E-3</v>
      </c>
      <c r="P219">
        <v>2717.6000979999999</v>
      </c>
      <c r="Q219" s="2">
        <f t="shared" si="52"/>
        <v>1.4484115383857743E-2</v>
      </c>
      <c r="R219">
        <v>579.637024</v>
      </c>
      <c r="S219" s="2">
        <f t="shared" si="53"/>
        <v>1.9938409649614242E-2</v>
      </c>
      <c r="T219">
        <v>218.679993</v>
      </c>
      <c r="U219" s="2">
        <f t="shared" si="54"/>
        <v>9.1540188420724533E-4</v>
      </c>
      <c r="V219">
        <v>240.050003</v>
      </c>
      <c r="W219" s="2">
        <f t="shared" si="55"/>
        <v>7.1323555997728771E-3</v>
      </c>
      <c r="X219">
        <v>324.54998799999998</v>
      </c>
      <c r="Y219" s="2">
        <f t="shared" si="56"/>
        <v>5.8887154357114557E-3</v>
      </c>
      <c r="Z219">
        <v>21.85</v>
      </c>
      <c r="AA219" s="2">
        <f t="shared" si="57"/>
        <v>4.7961630695443569E-2</v>
      </c>
      <c r="AB219">
        <v>245.60000600000001</v>
      </c>
      <c r="AC219" s="2">
        <f t="shared" si="58"/>
        <v>8.6242546201231729E-3</v>
      </c>
      <c r="AD219">
        <v>1355.3000489999999</v>
      </c>
      <c r="AE219" s="2">
        <f t="shared" si="59"/>
        <v>1.2928964106593277E-3</v>
      </c>
    </row>
    <row r="220" spans="1:31" x14ac:dyDescent="0.3">
      <c r="A220" s="8">
        <v>45162</v>
      </c>
      <c r="B220">
        <v>134.39999399999999</v>
      </c>
      <c r="C220" s="2">
        <f t="shared" si="45"/>
        <v>7.4962522112256291E-3</v>
      </c>
      <c r="D220">
        <v>229.25</v>
      </c>
      <c r="E220" s="2">
        <f t="shared" si="46"/>
        <v>-7.1459248283912702E-3</v>
      </c>
      <c r="F220">
        <v>1171.25</v>
      </c>
      <c r="G220" s="2">
        <f t="shared" si="47"/>
        <v>-9.5137420718816035E-3</v>
      </c>
      <c r="H220">
        <v>1423.599976</v>
      </c>
      <c r="I220" s="2">
        <f t="shared" si="48"/>
        <v>1.1115469686180601E-2</v>
      </c>
      <c r="J220">
        <v>92.25</v>
      </c>
      <c r="K220" s="2">
        <f t="shared" si="49"/>
        <v>1.0405224192599372E-2</v>
      </c>
      <c r="L220">
        <v>450.89999399999999</v>
      </c>
      <c r="M220" s="2">
        <f t="shared" si="50"/>
        <v>9.9896101234864254E-4</v>
      </c>
      <c r="N220">
        <v>216.75</v>
      </c>
      <c r="O220" s="2">
        <f t="shared" si="51"/>
        <v>-2.5842696629213457E-2</v>
      </c>
      <c r="P220">
        <v>2688.1499020000001</v>
      </c>
      <c r="Q220" s="2">
        <f t="shared" si="52"/>
        <v>-1.0836839467909032E-2</v>
      </c>
      <c r="R220">
        <v>562.36578399999996</v>
      </c>
      <c r="S220" s="2">
        <f t="shared" si="53"/>
        <v>-2.9796647358399264E-2</v>
      </c>
      <c r="T220">
        <v>216.55999800000001</v>
      </c>
      <c r="U220" s="2">
        <f t="shared" si="54"/>
        <v>-9.694508267155455E-3</v>
      </c>
      <c r="V220">
        <v>243.5</v>
      </c>
      <c r="W220" s="2">
        <f t="shared" si="55"/>
        <v>1.4371993155109397E-2</v>
      </c>
      <c r="X220">
        <v>319.45001200000002</v>
      </c>
      <c r="Y220" s="2">
        <f t="shared" si="56"/>
        <v>-1.5713992261802145E-2</v>
      </c>
      <c r="Z220">
        <v>21.5</v>
      </c>
      <c r="AA220" s="2">
        <f t="shared" si="57"/>
        <v>-1.6018306636155666E-2</v>
      </c>
      <c r="AB220">
        <v>249.75</v>
      </c>
      <c r="AC220" s="2">
        <f t="shared" si="58"/>
        <v>1.6897369294038178E-2</v>
      </c>
      <c r="AD220">
        <v>1362.5</v>
      </c>
      <c r="AE220" s="2">
        <f t="shared" si="59"/>
        <v>5.3124405959494858E-3</v>
      </c>
    </row>
    <row r="221" spans="1:31" x14ac:dyDescent="0.3">
      <c r="A221" s="8">
        <v>45163</v>
      </c>
      <c r="B221">
        <v>133.39999399999999</v>
      </c>
      <c r="C221" s="2">
        <f t="shared" si="45"/>
        <v>-7.4404765226403491E-3</v>
      </c>
      <c r="D221">
        <v>227.699997</v>
      </c>
      <c r="E221" s="2">
        <f t="shared" si="46"/>
        <v>-6.7611908396946196E-3</v>
      </c>
      <c r="F221">
        <v>1153.9499510000001</v>
      </c>
      <c r="G221" s="2">
        <f t="shared" si="47"/>
        <v>-1.4770586125933738E-2</v>
      </c>
      <c r="H221">
        <v>1420.099976</v>
      </c>
      <c r="I221" s="2">
        <f t="shared" si="48"/>
        <v>-2.4585558155417742E-3</v>
      </c>
      <c r="J221">
        <v>91.800003000000004</v>
      </c>
      <c r="K221" s="2">
        <f t="shared" si="49"/>
        <v>-4.8780162601625987E-3</v>
      </c>
      <c r="L221">
        <v>443.35000600000001</v>
      </c>
      <c r="M221" s="2">
        <f t="shared" si="50"/>
        <v>-1.674426280875041E-2</v>
      </c>
      <c r="N221">
        <v>211</v>
      </c>
      <c r="O221" s="2">
        <f t="shared" si="51"/>
        <v>-2.6528258362168433E-2</v>
      </c>
      <c r="P221">
        <v>2638.3999020000001</v>
      </c>
      <c r="Q221" s="2">
        <f t="shared" si="52"/>
        <v>-1.8507152433346663E-2</v>
      </c>
      <c r="R221">
        <v>552.68182400000001</v>
      </c>
      <c r="S221" s="2">
        <f t="shared" si="53"/>
        <v>-1.7220037697030177E-2</v>
      </c>
      <c r="T221">
        <v>216.03999300000001</v>
      </c>
      <c r="U221" s="2">
        <f t="shared" si="54"/>
        <v>-2.4012052308940435E-3</v>
      </c>
      <c r="V221">
        <v>239.300003</v>
      </c>
      <c r="W221" s="2">
        <f t="shared" si="55"/>
        <v>-1.724844763860367E-2</v>
      </c>
      <c r="X221">
        <v>313.5</v>
      </c>
      <c r="Y221" s="2">
        <f t="shared" si="56"/>
        <v>-1.8625799895102269E-2</v>
      </c>
      <c r="Z221">
        <v>22.4</v>
      </c>
      <c r="AA221" s="2">
        <f t="shared" si="57"/>
        <v>4.1860465116279055E-2</v>
      </c>
      <c r="AB221">
        <v>245.60000600000001</v>
      </c>
      <c r="AC221" s="2">
        <f t="shared" si="58"/>
        <v>-1.6616592592592516E-2</v>
      </c>
      <c r="AD221">
        <v>1339.599976</v>
      </c>
      <c r="AE221" s="2">
        <f t="shared" si="59"/>
        <v>-1.6807357064220207E-2</v>
      </c>
    </row>
    <row r="222" spans="1:31" x14ac:dyDescent="0.3">
      <c r="A222" s="8">
        <v>45166</v>
      </c>
      <c r="B222">
        <v>134.89999399999999</v>
      </c>
      <c r="C222" s="2">
        <f t="shared" si="45"/>
        <v>1.1244378316838555E-2</v>
      </c>
      <c r="D222">
        <v>229.449997</v>
      </c>
      <c r="E222" s="2">
        <f t="shared" si="46"/>
        <v>7.6855512650708668E-3</v>
      </c>
      <c r="F222">
        <v>1146.4499510000001</v>
      </c>
      <c r="G222" s="2">
        <f t="shared" si="47"/>
        <v>-6.4994153286289658E-3</v>
      </c>
      <c r="H222">
        <v>1415.650024</v>
      </c>
      <c r="I222" s="2">
        <f t="shared" si="48"/>
        <v>-3.1335483946236531E-3</v>
      </c>
      <c r="J222">
        <v>91.900002000000001</v>
      </c>
      <c r="K222" s="2">
        <f t="shared" si="49"/>
        <v>1.0893136898917355E-3</v>
      </c>
      <c r="L222">
        <v>441.39999399999999</v>
      </c>
      <c r="M222" s="2">
        <f t="shared" si="50"/>
        <v>-4.3983578969434278E-3</v>
      </c>
      <c r="N222">
        <v>220.60000600000001</v>
      </c>
      <c r="O222" s="2">
        <f t="shared" si="51"/>
        <v>4.5497658767772453E-2</v>
      </c>
      <c r="P222">
        <v>2695.3500979999999</v>
      </c>
      <c r="Q222" s="2">
        <f t="shared" si="52"/>
        <v>2.1585126635590646E-2</v>
      </c>
      <c r="R222">
        <v>554.02960199999995</v>
      </c>
      <c r="S222" s="2">
        <f t="shared" si="53"/>
        <v>2.4386146630361871E-3</v>
      </c>
      <c r="T222">
        <v>217.63999899999999</v>
      </c>
      <c r="U222" s="2">
        <f t="shared" si="54"/>
        <v>7.406063931875595E-3</v>
      </c>
      <c r="V222">
        <v>243.25</v>
      </c>
      <c r="W222" s="2">
        <f t="shared" si="55"/>
        <v>1.6506464481740979E-2</v>
      </c>
      <c r="X222">
        <v>311.64999399999999</v>
      </c>
      <c r="Y222" s="2">
        <f t="shared" si="56"/>
        <v>-5.9011355661882092E-3</v>
      </c>
      <c r="Z222">
        <v>23.5</v>
      </c>
      <c r="AA222" s="2">
        <f t="shared" si="57"/>
        <v>4.9107142857143016E-2</v>
      </c>
      <c r="AB222">
        <v>244.949997</v>
      </c>
      <c r="AC222" s="2">
        <f t="shared" si="58"/>
        <v>-2.6466163848547497E-3</v>
      </c>
      <c r="AD222">
        <v>1349.25</v>
      </c>
      <c r="AE222" s="2">
        <f t="shared" si="59"/>
        <v>7.2036609233263604E-3</v>
      </c>
    </row>
    <row r="223" spans="1:31" x14ac:dyDescent="0.3">
      <c r="A223" s="8">
        <v>45167</v>
      </c>
      <c r="B223">
        <v>134.550003</v>
      </c>
      <c r="C223" s="2">
        <f t="shared" si="45"/>
        <v>-2.594447854460169E-3</v>
      </c>
      <c r="D223">
        <v>229.949997</v>
      </c>
      <c r="E223" s="2">
        <f t="shared" si="46"/>
        <v>2.1791240206465723E-3</v>
      </c>
      <c r="F223">
        <v>1157.5500489999999</v>
      </c>
      <c r="G223" s="2">
        <f t="shared" si="47"/>
        <v>9.6821479126216747E-3</v>
      </c>
      <c r="H223">
        <v>1417.650024</v>
      </c>
      <c r="I223" s="2">
        <f t="shared" si="48"/>
        <v>1.4127785583253338E-3</v>
      </c>
      <c r="J223">
        <v>91.900002000000001</v>
      </c>
      <c r="K223" s="2">
        <f t="shared" si="49"/>
        <v>0</v>
      </c>
      <c r="L223">
        <v>440.10000600000001</v>
      </c>
      <c r="M223" s="2">
        <f t="shared" si="50"/>
        <v>-2.9451472987559457E-3</v>
      </c>
      <c r="N223">
        <v>227.85000600000001</v>
      </c>
      <c r="O223" s="2">
        <f t="shared" si="51"/>
        <v>3.2864912977382144E-2</v>
      </c>
      <c r="P223">
        <v>2718.9499510000001</v>
      </c>
      <c r="Q223" s="2">
        <f t="shared" si="52"/>
        <v>8.7557653521566081E-3</v>
      </c>
      <c r="R223">
        <v>561.16772500000002</v>
      </c>
      <c r="S223" s="2">
        <f t="shared" si="53"/>
        <v>1.2884010121899658E-2</v>
      </c>
      <c r="T223">
        <v>216</v>
      </c>
      <c r="U223" s="2">
        <f t="shared" si="54"/>
        <v>-7.5353749657018909E-3</v>
      </c>
      <c r="V223">
        <v>244.35000600000001</v>
      </c>
      <c r="W223" s="2">
        <f t="shared" si="55"/>
        <v>4.5221212744090966E-3</v>
      </c>
      <c r="X223">
        <v>319.35000600000001</v>
      </c>
      <c r="Y223" s="2">
        <f t="shared" si="56"/>
        <v>2.4707242574180777E-2</v>
      </c>
      <c r="Z223">
        <v>24.65</v>
      </c>
      <c r="AA223" s="2">
        <f t="shared" si="57"/>
        <v>4.8936170212765973E-2</v>
      </c>
      <c r="AB223">
        <v>246.89999399999999</v>
      </c>
      <c r="AC223" s="2">
        <f t="shared" si="58"/>
        <v>7.960796178331897E-3</v>
      </c>
      <c r="AD223">
        <v>1380.599976</v>
      </c>
      <c r="AE223" s="2">
        <f t="shared" si="59"/>
        <v>2.3235112840466865E-2</v>
      </c>
    </row>
    <row r="224" spans="1:31" x14ac:dyDescent="0.3">
      <c r="A224" s="8">
        <v>45168</v>
      </c>
      <c r="B224">
        <v>134.550003</v>
      </c>
      <c r="C224" s="2">
        <f t="shared" si="45"/>
        <v>0</v>
      </c>
      <c r="D224">
        <v>228.75</v>
      </c>
      <c r="E224" s="2">
        <f t="shared" si="46"/>
        <v>-5.2185127882389271E-3</v>
      </c>
      <c r="F224">
        <v>1170.5</v>
      </c>
      <c r="G224" s="2">
        <f t="shared" si="47"/>
        <v>1.1187378905290091E-2</v>
      </c>
      <c r="H224">
        <v>1435.150024</v>
      </c>
      <c r="I224" s="2">
        <f t="shared" si="48"/>
        <v>1.2344372520534108E-2</v>
      </c>
      <c r="J224">
        <v>90.75</v>
      </c>
      <c r="K224" s="2">
        <f t="shared" si="49"/>
        <v>-1.25136232314772E-2</v>
      </c>
      <c r="L224">
        <v>442.79998799999998</v>
      </c>
      <c r="M224" s="2">
        <f t="shared" si="50"/>
        <v>6.1349283417186928E-3</v>
      </c>
      <c r="N224">
        <v>232.800003</v>
      </c>
      <c r="O224" s="2">
        <f t="shared" si="51"/>
        <v>2.1724805221203347E-2</v>
      </c>
      <c r="P224">
        <v>2709</v>
      </c>
      <c r="Q224" s="2">
        <f t="shared" si="52"/>
        <v>-3.6594829545650853E-3</v>
      </c>
      <c r="R224">
        <v>574.39575200000002</v>
      </c>
      <c r="S224" s="2">
        <f t="shared" si="53"/>
        <v>2.3572323230100167E-2</v>
      </c>
      <c r="T224">
        <v>218.279999</v>
      </c>
      <c r="U224" s="2">
        <f t="shared" si="54"/>
        <v>1.0555550925925861E-2</v>
      </c>
      <c r="V224">
        <v>245.10000600000001</v>
      </c>
      <c r="W224" s="2">
        <f t="shared" si="55"/>
        <v>3.0693676348836352E-3</v>
      </c>
      <c r="X224">
        <v>317.89999399999999</v>
      </c>
      <c r="Y224" s="2">
        <f t="shared" si="56"/>
        <v>-4.540510326466074E-3</v>
      </c>
      <c r="Z224">
        <v>25.85</v>
      </c>
      <c r="AA224" s="2">
        <f t="shared" si="57"/>
        <v>4.8681541582150212E-2</v>
      </c>
      <c r="AB224">
        <v>247.35000600000001</v>
      </c>
      <c r="AC224" s="2">
        <f t="shared" si="58"/>
        <v>1.8226488899792948E-3</v>
      </c>
      <c r="AD224">
        <v>1415.5500489999999</v>
      </c>
      <c r="AE224" s="2">
        <f t="shared" si="59"/>
        <v>2.5315133715459348E-2</v>
      </c>
    </row>
    <row r="225" spans="1:31" x14ac:dyDescent="0.3">
      <c r="A225" s="8">
        <v>45169</v>
      </c>
      <c r="B225">
        <v>133.199997</v>
      </c>
      <c r="C225" s="2">
        <f t="shared" si="45"/>
        <v>-1.0033489185429456E-2</v>
      </c>
      <c r="D225">
        <v>230.050003</v>
      </c>
      <c r="E225" s="2">
        <f t="shared" si="46"/>
        <v>5.683073224043822E-3</v>
      </c>
      <c r="F225">
        <v>1172.150024</v>
      </c>
      <c r="G225" s="2">
        <f t="shared" si="47"/>
        <v>1.4096744980778286E-3</v>
      </c>
      <c r="H225">
        <v>1435.4499510000001</v>
      </c>
      <c r="I225" s="2">
        <f t="shared" si="48"/>
        <v>2.0898651359391174E-4</v>
      </c>
      <c r="J225">
        <v>89.099997999999999</v>
      </c>
      <c r="K225" s="2">
        <f t="shared" si="49"/>
        <v>-1.8181840220385714E-2</v>
      </c>
      <c r="L225">
        <v>439.70001200000002</v>
      </c>
      <c r="M225" s="2">
        <f t="shared" si="50"/>
        <v>-7.0008493315496523E-3</v>
      </c>
      <c r="N225">
        <v>251.800003</v>
      </c>
      <c r="O225" s="2">
        <f t="shared" si="51"/>
        <v>8.1615119223172883E-2</v>
      </c>
      <c r="P225">
        <v>2702.6999510000001</v>
      </c>
      <c r="Q225" s="2">
        <f t="shared" si="52"/>
        <v>-2.3255994832040994E-3</v>
      </c>
      <c r="R225">
        <v>588.57220500000005</v>
      </c>
      <c r="S225" s="2">
        <f t="shared" si="53"/>
        <v>2.4680636913902543E-2</v>
      </c>
      <c r="T225">
        <v>208.16000399999999</v>
      </c>
      <c r="U225" s="2">
        <f t="shared" si="54"/>
        <v>-4.6362447527773742E-2</v>
      </c>
      <c r="V225">
        <v>238.64999399999999</v>
      </c>
      <c r="W225" s="2">
        <f t="shared" si="55"/>
        <v>-2.6315837789086083E-2</v>
      </c>
      <c r="X225">
        <v>314.75</v>
      </c>
      <c r="Y225" s="2">
        <f t="shared" si="56"/>
        <v>-9.9087576579193204E-3</v>
      </c>
      <c r="Z225">
        <v>24.549999</v>
      </c>
      <c r="AA225" s="2">
        <f t="shared" si="57"/>
        <v>-5.0290174081237926E-2</v>
      </c>
      <c r="AB225">
        <v>245.10000600000001</v>
      </c>
      <c r="AC225" s="2">
        <f t="shared" si="58"/>
        <v>-9.0964218533311492E-3</v>
      </c>
      <c r="AD225">
        <v>1419.900024</v>
      </c>
      <c r="AE225" s="2">
        <f t="shared" si="59"/>
        <v>3.0729927232691079E-3</v>
      </c>
    </row>
    <row r="226" spans="1:31" x14ac:dyDescent="0.3">
      <c r="A226" s="8">
        <v>45170</v>
      </c>
      <c r="B226">
        <v>137.85000600000001</v>
      </c>
      <c r="C226" s="2">
        <f t="shared" si="45"/>
        <v>3.4909978263738317E-2</v>
      </c>
      <c r="D226">
        <v>236.89999399999999</v>
      </c>
      <c r="E226" s="2">
        <f t="shared" si="46"/>
        <v>2.9776096112461126E-2</v>
      </c>
      <c r="F226">
        <v>1185.8000489999999</v>
      </c>
      <c r="G226" s="2">
        <f t="shared" si="47"/>
        <v>1.1645288333842041E-2</v>
      </c>
      <c r="H226">
        <v>1443.849976</v>
      </c>
      <c r="I226" s="2">
        <f t="shared" si="48"/>
        <v>5.851841085889431E-3</v>
      </c>
      <c r="J226">
        <v>89.050003000000004</v>
      </c>
      <c r="K226" s="2">
        <f t="shared" si="49"/>
        <v>-5.6111112370615945E-4</v>
      </c>
      <c r="L226">
        <v>441.04998799999998</v>
      </c>
      <c r="M226" s="2">
        <f t="shared" si="50"/>
        <v>3.0702205211674549E-3</v>
      </c>
      <c r="N226">
        <v>245.5</v>
      </c>
      <c r="O226" s="2">
        <f t="shared" si="51"/>
        <v>-2.5019868645513865E-2</v>
      </c>
      <c r="P226">
        <v>2702.1000979999999</v>
      </c>
      <c r="Q226" s="2">
        <f t="shared" si="52"/>
        <v>-2.2194583596979456E-4</v>
      </c>
      <c r="R226">
        <v>573.99645999999996</v>
      </c>
      <c r="S226" s="2">
        <f t="shared" si="53"/>
        <v>-2.4764582622450071E-2</v>
      </c>
      <c r="T226">
        <v>205.91999799999999</v>
      </c>
      <c r="U226" s="2">
        <f t="shared" si="54"/>
        <v>-1.076098173018869E-2</v>
      </c>
      <c r="V226">
        <v>238.800003</v>
      </c>
      <c r="W226" s="2">
        <f t="shared" si="55"/>
        <v>6.2857324019049976E-4</v>
      </c>
      <c r="X226">
        <v>319.79998799999998</v>
      </c>
      <c r="Y226" s="2">
        <f t="shared" si="56"/>
        <v>1.6044441620333583E-2</v>
      </c>
      <c r="Z226">
        <v>25</v>
      </c>
      <c r="AA226" s="2">
        <f t="shared" si="57"/>
        <v>1.8329980380039856E-2</v>
      </c>
      <c r="AB226">
        <v>255.35000600000001</v>
      </c>
      <c r="AC226" s="2">
        <f t="shared" si="58"/>
        <v>4.1819664418939251E-2</v>
      </c>
      <c r="AD226">
        <v>1454.099976</v>
      </c>
      <c r="AE226" s="2">
        <f t="shared" si="59"/>
        <v>2.4086169041433791E-2</v>
      </c>
    </row>
    <row r="227" spans="1:31" x14ac:dyDescent="0.3">
      <c r="A227" s="8">
        <v>45173</v>
      </c>
      <c r="B227">
        <v>140.550003</v>
      </c>
      <c r="C227" s="2">
        <f t="shared" si="45"/>
        <v>1.9586484457606801E-2</v>
      </c>
      <c r="D227">
        <v>247.800003</v>
      </c>
      <c r="E227" s="2">
        <f t="shared" si="46"/>
        <v>4.6011014251017723E-2</v>
      </c>
      <c r="F227">
        <v>1232.5</v>
      </c>
      <c r="G227" s="2">
        <f t="shared" si="47"/>
        <v>3.9382652277154762E-2</v>
      </c>
      <c r="H227">
        <v>1465.099976</v>
      </c>
      <c r="I227" s="2">
        <f t="shared" si="48"/>
        <v>1.4717595562712349E-2</v>
      </c>
      <c r="J227">
        <v>90.050003000000004</v>
      </c>
      <c r="K227" s="2">
        <f t="shared" si="49"/>
        <v>1.1229645887827822E-2</v>
      </c>
      <c r="L227">
        <v>437.5</v>
      </c>
      <c r="M227" s="2">
        <f t="shared" si="50"/>
        <v>-8.0489470504191418E-3</v>
      </c>
      <c r="N227">
        <v>250.85000600000001</v>
      </c>
      <c r="O227" s="2">
        <f t="shared" si="51"/>
        <v>2.1792285132382849E-2</v>
      </c>
      <c r="P227">
        <v>2711.1000979999999</v>
      </c>
      <c r="Q227" s="2">
        <f t="shared" si="52"/>
        <v>3.3307426348347935E-3</v>
      </c>
      <c r="R227">
        <v>573.79675299999997</v>
      </c>
      <c r="S227" s="2">
        <f t="shared" si="53"/>
        <v>-3.4792374851921881E-4</v>
      </c>
      <c r="T227">
        <v>211.36000100000001</v>
      </c>
      <c r="U227" s="2">
        <f t="shared" si="54"/>
        <v>2.6418041243376544E-2</v>
      </c>
      <c r="V227">
        <v>243.60000600000001</v>
      </c>
      <c r="W227" s="2">
        <f t="shared" si="55"/>
        <v>2.0100514822857907E-2</v>
      </c>
      <c r="X227">
        <v>324.20001200000002</v>
      </c>
      <c r="Y227" s="2">
        <f t="shared" si="56"/>
        <v>1.3758674687630146E-2</v>
      </c>
      <c r="Z227">
        <v>24.1</v>
      </c>
      <c r="AA227" s="2">
        <f t="shared" si="57"/>
        <v>-3.5999999999999921E-2</v>
      </c>
      <c r="AB227">
        <v>259.14999399999999</v>
      </c>
      <c r="AC227" s="2">
        <f t="shared" si="58"/>
        <v>1.4881487803841909E-2</v>
      </c>
      <c r="AD227">
        <v>1452.849976</v>
      </c>
      <c r="AE227" s="2">
        <f t="shared" si="59"/>
        <v>-8.5963827840684903E-4</v>
      </c>
    </row>
    <row r="228" spans="1:31" x14ac:dyDescent="0.3">
      <c r="A228" s="8">
        <v>45174</v>
      </c>
      <c r="B228">
        <v>139.699997</v>
      </c>
      <c r="C228" s="2">
        <f t="shared" si="45"/>
        <v>-6.0477124287219297E-3</v>
      </c>
      <c r="D228">
        <v>255.35000600000001</v>
      </c>
      <c r="E228" s="2">
        <f t="shared" si="46"/>
        <v>3.0468131188844172E-2</v>
      </c>
      <c r="F228">
        <v>1235.5500489999999</v>
      </c>
      <c r="G228" s="2">
        <f t="shared" si="47"/>
        <v>2.4746847870182886E-3</v>
      </c>
      <c r="H228">
        <v>1478.900024</v>
      </c>
      <c r="I228" s="2">
        <f t="shared" si="48"/>
        <v>9.4191851928608905E-3</v>
      </c>
      <c r="J228">
        <v>91.349997999999999</v>
      </c>
      <c r="K228" s="2">
        <f t="shared" si="49"/>
        <v>1.4436368203119221E-2</v>
      </c>
      <c r="L228">
        <v>443.10000600000001</v>
      </c>
      <c r="M228" s="2">
        <f t="shared" si="50"/>
        <v>1.280001371428563E-2</v>
      </c>
      <c r="N228">
        <v>242.64999399999999</v>
      </c>
      <c r="O228" s="2">
        <f t="shared" si="51"/>
        <v>-3.2688904938674823E-2</v>
      </c>
      <c r="P228">
        <v>2732.9499510000001</v>
      </c>
      <c r="Q228" s="2">
        <f t="shared" si="52"/>
        <v>8.0594047472164476E-3</v>
      </c>
      <c r="R228">
        <v>593.464111</v>
      </c>
      <c r="S228" s="2">
        <f t="shared" si="53"/>
        <v>3.4275826583494151E-2</v>
      </c>
      <c r="T228">
        <v>209.679993</v>
      </c>
      <c r="U228" s="2">
        <f t="shared" si="54"/>
        <v>-7.9485616580784457E-3</v>
      </c>
      <c r="V228">
        <v>240.300003</v>
      </c>
      <c r="W228" s="2">
        <f t="shared" si="55"/>
        <v>-1.3546810011162314E-2</v>
      </c>
      <c r="X228">
        <v>331.95001200000002</v>
      </c>
      <c r="Y228" s="2">
        <f t="shared" si="56"/>
        <v>2.3904996030660319E-2</v>
      </c>
      <c r="Z228">
        <v>23.6</v>
      </c>
      <c r="AA228" s="2">
        <f t="shared" si="57"/>
        <v>-2.0746887966805017E-2</v>
      </c>
      <c r="AB228">
        <v>258.45001200000002</v>
      </c>
      <c r="AC228" s="2">
        <f t="shared" si="58"/>
        <v>-2.7010689415642997E-3</v>
      </c>
      <c r="AD228">
        <v>1457.900024</v>
      </c>
      <c r="AE228" s="2">
        <f t="shared" si="59"/>
        <v>3.4759597229054862E-3</v>
      </c>
    </row>
    <row r="229" spans="1:31" x14ac:dyDescent="0.3">
      <c r="A229" s="8">
        <v>45175</v>
      </c>
      <c r="B229">
        <v>138.300003</v>
      </c>
      <c r="C229" s="2">
        <f t="shared" si="45"/>
        <v>-1.0021431854432938E-2</v>
      </c>
      <c r="D229">
        <v>255.800003</v>
      </c>
      <c r="E229" s="2">
        <f t="shared" si="46"/>
        <v>1.7622752669916864E-3</v>
      </c>
      <c r="F229">
        <v>1235.849976</v>
      </c>
      <c r="G229" s="2">
        <f t="shared" si="47"/>
        <v>2.4274775452659547E-4</v>
      </c>
      <c r="H229">
        <v>1477.4499510000001</v>
      </c>
      <c r="I229" s="2">
        <f t="shared" si="48"/>
        <v>-9.8050779394676102E-4</v>
      </c>
      <c r="J229">
        <v>91.349997999999999</v>
      </c>
      <c r="K229" s="2">
        <f t="shared" si="49"/>
        <v>0</v>
      </c>
      <c r="L229">
        <v>447.45001200000002</v>
      </c>
      <c r="M229" s="2">
        <f t="shared" si="50"/>
        <v>9.8172104290155104E-3</v>
      </c>
      <c r="N229">
        <v>240.85000600000001</v>
      </c>
      <c r="O229" s="2">
        <f t="shared" si="51"/>
        <v>-7.4180426313960046E-3</v>
      </c>
      <c r="P229">
        <v>2730.4499510000001</v>
      </c>
      <c r="Q229" s="2">
        <f t="shared" si="52"/>
        <v>-9.1476245259636269E-4</v>
      </c>
      <c r="R229">
        <v>587.62377900000001</v>
      </c>
      <c r="S229" s="2">
        <f t="shared" si="53"/>
        <v>-9.841087088078293E-3</v>
      </c>
      <c r="T229">
        <v>206</v>
      </c>
      <c r="U229" s="2">
        <f t="shared" si="54"/>
        <v>-1.7550520425665961E-2</v>
      </c>
      <c r="V229">
        <v>234.64999399999999</v>
      </c>
      <c r="W229" s="2">
        <f t="shared" si="55"/>
        <v>-2.3512313480911651E-2</v>
      </c>
      <c r="X229">
        <v>326.70001200000002</v>
      </c>
      <c r="Y229" s="2">
        <f t="shared" si="56"/>
        <v>-1.5815634313036231E-2</v>
      </c>
      <c r="Z229">
        <v>23.799999</v>
      </c>
      <c r="AA229" s="2">
        <f t="shared" si="57"/>
        <v>8.4745338983049923E-3</v>
      </c>
      <c r="AB229">
        <v>257.5</v>
      </c>
      <c r="AC229" s="2">
        <f t="shared" si="58"/>
        <v>-3.6758055944683399E-3</v>
      </c>
      <c r="AD229">
        <v>1478.0500489999999</v>
      </c>
      <c r="AE229" s="2">
        <f t="shared" si="59"/>
        <v>1.3821266663206933E-2</v>
      </c>
    </row>
    <row r="230" spans="1:31" x14ac:dyDescent="0.3">
      <c r="A230" s="8">
        <v>45176</v>
      </c>
      <c r="B230">
        <v>139.85000600000001</v>
      </c>
      <c r="C230" s="2">
        <f t="shared" si="45"/>
        <v>1.1207541333169813E-2</v>
      </c>
      <c r="D230">
        <v>274</v>
      </c>
      <c r="E230" s="2">
        <f t="shared" si="46"/>
        <v>7.1149322855950103E-2</v>
      </c>
      <c r="F230">
        <v>1254</v>
      </c>
      <c r="G230" s="2">
        <f t="shared" si="47"/>
        <v>1.4686268036145478E-2</v>
      </c>
      <c r="H230">
        <v>1466.1999510000001</v>
      </c>
      <c r="I230" s="2">
        <f t="shared" si="48"/>
        <v>-7.6144711314150015E-3</v>
      </c>
      <c r="J230">
        <v>91.699996999999996</v>
      </c>
      <c r="K230" s="2">
        <f t="shared" si="49"/>
        <v>3.8314067614977354E-3</v>
      </c>
      <c r="L230">
        <v>445.89999399999999</v>
      </c>
      <c r="M230" s="2">
        <f t="shared" si="50"/>
        <v>-3.4641143332900803E-3</v>
      </c>
      <c r="N230">
        <v>242.39999399999999</v>
      </c>
      <c r="O230" s="2">
        <f t="shared" si="51"/>
        <v>6.4354908091635021E-3</v>
      </c>
      <c r="P230">
        <v>2846.3999020000001</v>
      </c>
      <c r="Q230" s="2">
        <f t="shared" si="52"/>
        <v>4.2465510476591861E-2</v>
      </c>
      <c r="R230">
        <v>601.95001200000002</v>
      </c>
      <c r="S230" s="2">
        <f t="shared" si="53"/>
        <v>2.4379940894120988E-2</v>
      </c>
      <c r="T230">
        <v>217.479996</v>
      </c>
      <c r="U230" s="2">
        <f t="shared" si="54"/>
        <v>5.5728135922330058E-2</v>
      </c>
      <c r="V230">
        <v>245.550003</v>
      </c>
      <c r="W230" s="2">
        <f t="shared" si="55"/>
        <v>4.6452202338432613E-2</v>
      </c>
      <c r="X230">
        <v>323.95001200000002</v>
      </c>
      <c r="Y230" s="2">
        <f t="shared" si="56"/>
        <v>-8.4175081083254222E-3</v>
      </c>
      <c r="Z230">
        <v>24.1</v>
      </c>
      <c r="AA230" s="2">
        <f t="shared" si="57"/>
        <v>1.2605084563238833E-2</v>
      </c>
      <c r="AB230">
        <v>263.70001200000002</v>
      </c>
      <c r="AC230" s="2">
        <f t="shared" si="58"/>
        <v>2.4077716504854463E-2</v>
      </c>
      <c r="AD230">
        <v>1479.8000489999999</v>
      </c>
      <c r="AE230" s="2">
        <f t="shared" si="59"/>
        <v>1.1839923831971078E-3</v>
      </c>
    </row>
    <row r="231" spans="1:31" x14ac:dyDescent="0.3">
      <c r="A231" s="8">
        <v>45177</v>
      </c>
      <c r="B231">
        <v>143.300003</v>
      </c>
      <c r="C231" s="2">
        <f t="shared" si="45"/>
        <v>2.4669266013474411E-2</v>
      </c>
      <c r="D231">
        <v>282.10000600000001</v>
      </c>
      <c r="E231" s="2">
        <f t="shared" si="46"/>
        <v>2.9562065693430783E-2</v>
      </c>
      <c r="F231">
        <v>1262.0500489999999</v>
      </c>
      <c r="G231" s="2">
        <f t="shared" si="47"/>
        <v>6.4194968102073702E-3</v>
      </c>
      <c r="H231">
        <v>1469.599976</v>
      </c>
      <c r="I231" s="2">
        <f t="shared" si="48"/>
        <v>2.3189367846323528E-3</v>
      </c>
      <c r="J231">
        <v>94</v>
      </c>
      <c r="K231" s="2">
        <f t="shared" si="49"/>
        <v>2.5081821976504548E-2</v>
      </c>
      <c r="L231">
        <v>442.64999399999999</v>
      </c>
      <c r="M231" s="2">
        <f t="shared" si="50"/>
        <v>-7.288629835684679E-3</v>
      </c>
      <c r="N231">
        <v>246.5</v>
      </c>
      <c r="O231" s="2">
        <f t="shared" si="51"/>
        <v>1.6914216590286024E-2</v>
      </c>
      <c r="P231">
        <v>2901.6000979999999</v>
      </c>
      <c r="Q231" s="2">
        <f t="shared" si="52"/>
        <v>1.939298689590796E-2</v>
      </c>
      <c r="R231">
        <v>603</v>
      </c>
      <c r="S231" s="2">
        <f t="shared" si="53"/>
        <v>1.7443109545116631E-3</v>
      </c>
      <c r="T231">
        <v>244.08000200000001</v>
      </c>
      <c r="U231" s="2">
        <f t="shared" si="54"/>
        <v>0.1223101273185605</v>
      </c>
      <c r="V231">
        <v>270.14999399999999</v>
      </c>
      <c r="W231" s="2">
        <f t="shared" si="55"/>
        <v>0.10018322418835401</v>
      </c>
      <c r="X231">
        <v>339.29998799999998</v>
      </c>
      <c r="Y231" s="2">
        <f t="shared" si="56"/>
        <v>4.7383779692528494E-2</v>
      </c>
      <c r="Z231">
        <v>24.049999</v>
      </c>
      <c r="AA231" s="2">
        <f t="shared" si="57"/>
        <v>-2.0747302904564613E-3</v>
      </c>
      <c r="AB231">
        <v>268.85000600000001</v>
      </c>
      <c r="AC231" s="2">
        <f t="shared" si="58"/>
        <v>1.9529745034672086E-2</v>
      </c>
      <c r="AD231">
        <v>1480.5500489999999</v>
      </c>
      <c r="AE231" s="2">
        <f t="shared" si="59"/>
        <v>5.0682522987255396E-4</v>
      </c>
    </row>
    <row r="232" spans="1:31" x14ac:dyDescent="0.3">
      <c r="A232" s="8">
        <v>45180</v>
      </c>
      <c r="B232">
        <v>144.699997</v>
      </c>
      <c r="C232" s="2">
        <f t="shared" si="45"/>
        <v>9.769671812218883E-3</v>
      </c>
      <c r="D232">
        <v>278.95001200000002</v>
      </c>
      <c r="E232" s="2">
        <f t="shared" si="46"/>
        <v>-1.1166231595188258E-2</v>
      </c>
      <c r="F232">
        <v>1281.5500489999999</v>
      </c>
      <c r="G232" s="2">
        <f t="shared" si="47"/>
        <v>1.5451051260170656E-2</v>
      </c>
      <c r="H232">
        <v>1476.4499510000001</v>
      </c>
      <c r="I232" s="2">
        <f t="shared" si="48"/>
        <v>4.6611153455817789E-3</v>
      </c>
      <c r="J232">
        <v>95.199996999999996</v>
      </c>
      <c r="K232" s="2">
        <f t="shared" si="49"/>
        <v>1.2765925531914801E-2</v>
      </c>
      <c r="L232">
        <v>447.20001200000002</v>
      </c>
      <c r="M232" s="2">
        <f t="shared" si="50"/>
        <v>1.0279042271940098E-2</v>
      </c>
      <c r="N232">
        <v>247.449997</v>
      </c>
      <c r="O232" s="2">
        <f t="shared" si="51"/>
        <v>3.8539432048680933E-3</v>
      </c>
      <c r="P232">
        <v>2894.1999510000001</v>
      </c>
      <c r="Q232" s="2">
        <f t="shared" si="52"/>
        <v>-2.5503676420126631E-3</v>
      </c>
      <c r="R232">
        <v>622.15002400000003</v>
      </c>
      <c r="S232" s="2">
        <f t="shared" si="53"/>
        <v>3.1757917081260523E-2</v>
      </c>
      <c r="T232">
        <v>244.96000699999999</v>
      </c>
      <c r="U232" s="2">
        <f t="shared" si="54"/>
        <v>3.6053957423352045E-3</v>
      </c>
      <c r="V232">
        <v>270.45001200000002</v>
      </c>
      <c r="W232" s="2">
        <f t="shared" si="55"/>
        <v>1.1105608242212295E-3</v>
      </c>
      <c r="X232">
        <v>334.20001200000002</v>
      </c>
      <c r="Y232" s="2">
        <f t="shared" si="56"/>
        <v>-1.5030875863160875E-2</v>
      </c>
      <c r="Z232">
        <v>24</v>
      </c>
      <c r="AA232" s="2">
        <f t="shared" si="57"/>
        <v>-2.0789605854037996E-3</v>
      </c>
      <c r="AB232">
        <v>271.89999399999999</v>
      </c>
      <c r="AC232" s="2">
        <f t="shared" si="58"/>
        <v>1.1344571069118681E-2</v>
      </c>
      <c r="AD232">
        <v>1489</v>
      </c>
      <c r="AE232" s="2">
        <f t="shared" si="59"/>
        <v>5.7073052043781214E-3</v>
      </c>
    </row>
    <row r="233" spans="1:31" x14ac:dyDescent="0.3">
      <c r="A233" s="8">
        <v>45181</v>
      </c>
      <c r="B233">
        <v>134.14999399999999</v>
      </c>
      <c r="C233" s="2">
        <f t="shared" si="45"/>
        <v>-7.2909490108697073E-2</v>
      </c>
      <c r="D233">
        <v>270.75</v>
      </c>
      <c r="E233" s="2">
        <f t="shared" si="46"/>
        <v>-2.9395990848711695E-2</v>
      </c>
      <c r="F233">
        <v>1282.400024</v>
      </c>
      <c r="G233" s="2">
        <f t="shared" si="47"/>
        <v>6.6323980141347327E-4</v>
      </c>
      <c r="H233">
        <v>1501.099976</v>
      </c>
      <c r="I233" s="2">
        <f t="shared" si="48"/>
        <v>1.6695469415203945E-2</v>
      </c>
      <c r="J233">
        <v>91.550003000000004</v>
      </c>
      <c r="K233" s="2">
        <f t="shared" si="49"/>
        <v>-3.8340274317445577E-2</v>
      </c>
      <c r="L233">
        <v>451.14999399999999</v>
      </c>
      <c r="M233" s="2">
        <f t="shared" si="50"/>
        <v>8.8326965429508242E-3</v>
      </c>
      <c r="N233">
        <v>229.10000600000001</v>
      </c>
      <c r="O233" s="2">
        <f t="shared" si="51"/>
        <v>-7.4156359759422363E-2</v>
      </c>
      <c r="P233">
        <v>2944.1000979999999</v>
      </c>
      <c r="Q233" s="2">
        <f t="shared" si="52"/>
        <v>1.7241430393486912E-2</v>
      </c>
      <c r="R233">
        <v>618.45001200000002</v>
      </c>
      <c r="S233" s="2">
        <f t="shared" si="53"/>
        <v>-5.9471379205475738E-3</v>
      </c>
      <c r="T233">
        <v>226.320007</v>
      </c>
      <c r="U233" s="2">
        <f t="shared" si="54"/>
        <v>-7.6094053997965427E-2</v>
      </c>
      <c r="V233">
        <v>248.35000600000001</v>
      </c>
      <c r="W233" s="2">
        <f t="shared" si="55"/>
        <v>-8.1715677646189255E-2</v>
      </c>
      <c r="X233">
        <v>314.64999399999999</v>
      </c>
      <c r="Y233" s="2">
        <f t="shared" si="56"/>
        <v>-5.8497957205339679E-2</v>
      </c>
      <c r="Z233">
        <v>22.799999</v>
      </c>
      <c r="AA233" s="2">
        <f t="shared" si="57"/>
        <v>-5.0000041666666717E-2</v>
      </c>
      <c r="AB233">
        <v>262.70001200000002</v>
      </c>
      <c r="AC233" s="2">
        <f t="shared" si="58"/>
        <v>-3.3835903652134625E-2</v>
      </c>
      <c r="AD233">
        <v>1471.6999510000001</v>
      </c>
      <c r="AE233" s="2">
        <f t="shared" si="59"/>
        <v>-1.1618568838146381E-2</v>
      </c>
    </row>
    <row r="234" spans="1:31" x14ac:dyDescent="0.3">
      <c r="A234" s="8">
        <v>45182</v>
      </c>
      <c r="B234">
        <v>135.85000600000001</v>
      </c>
      <c r="C234" s="2">
        <f t="shared" si="45"/>
        <v>1.2672471681213882E-2</v>
      </c>
      <c r="D234">
        <v>279.64999399999999</v>
      </c>
      <c r="E234" s="2">
        <f t="shared" si="46"/>
        <v>3.2871630655586292E-2</v>
      </c>
      <c r="F234">
        <v>1275.25</v>
      </c>
      <c r="G234" s="2">
        <f t="shared" si="47"/>
        <v>-5.575502079061101E-3</v>
      </c>
      <c r="H234">
        <v>1498.349976</v>
      </c>
      <c r="I234" s="2">
        <f t="shared" si="48"/>
        <v>-1.8319899033827358E-3</v>
      </c>
      <c r="J234">
        <v>93.099997999999999</v>
      </c>
      <c r="K234" s="2">
        <f t="shared" si="49"/>
        <v>1.6930583825322199E-2</v>
      </c>
      <c r="L234">
        <v>453.5</v>
      </c>
      <c r="M234" s="2">
        <f t="shared" si="50"/>
        <v>5.2089239305188606E-3</v>
      </c>
      <c r="N234">
        <v>223.300003</v>
      </c>
      <c r="O234" s="2">
        <f t="shared" si="51"/>
        <v>-2.5316468127897007E-2</v>
      </c>
      <c r="P234">
        <v>2906.75</v>
      </c>
      <c r="Q234" s="2">
        <f t="shared" si="52"/>
        <v>-1.2686422593230717E-2</v>
      </c>
      <c r="R234">
        <v>582.70001200000002</v>
      </c>
      <c r="S234" s="2">
        <f t="shared" si="53"/>
        <v>-5.7805803713041226E-2</v>
      </c>
      <c r="T234">
        <v>222.55999800000001</v>
      </c>
      <c r="U234" s="2">
        <f t="shared" si="54"/>
        <v>-1.6613683650160027E-2</v>
      </c>
      <c r="V234">
        <v>244.39999399999999</v>
      </c>
      <c r="W234" s="2">
        <f t="shared" si="55"/>
        <v>-1.5905020755264343E-2</v>
      </c>
      <c r="X234">
        <v>319.14999399999999</v>
      </c>
      <c r="Y234" s="2">
        <f t="shared" si="56"/>
        <v>1.4301605230604197E-2</v>
      </c>
      <c r="Z234">
        <v>22.15</v>
      </c>
      <c r="AA234" s="2">
        <f t="shared" si="57"/>
        <v>-2.8508729320558368E-2</v>
      </c>
      <c r="AB234">
        <v>265</v>
      </c>
      <c r="AC234" s="2">
        <f t="shared" si="58"/>
        <v>8.7551880279319594E-3</v>
      </c>
      <c r="AD234">
        <v>1454.400024</v>
      </c>
      <c r="AE234" s="2">
        <f t="shared" si="59"/>
        <v>-1.1755063923352682E-2</v>
      </c>
    </row>
    <row r="235" spans="1:31" x14ac:dyDescent="0.3">
      <c r="A235" s="8">
        <v>45183</v>
      </c>
      <c r="B235">
        <v>136.800003</v>
      </c>
      <c r="C235" s="2">
        <f t="shared" si="45"/>
        <v>6.9929846009724184E-3</v>
      </c>
      <c r="D235">
        <v>277.54998799999998</v>
      </c>
      <c r="E235" s="2">
        <f t="shared" si="46"/>
        <v>-7.509408349924751E-3</v>
      </c>
      <c r="F235">
        <v>1283.599976</v>
      </c>
      <c r="G235" s="2">
        <f t="shared" si="47"/>
        <v>6.5477169182512895E-3</v>
      </c>
      <c r="H235">
        <v>1506.9499510000001</v>
      </c>
      <c r="I235" s="2">
        <f t="shared" si="48"/>
        <v>5.7396303518879588E-3</v>
      </c>
      <c r="J235">
        <v>94.650002000000001</v>
      </c>
      <c r="K235" s="2">
        <f t="shared" si="49"/>
        <v>1.6648808091274114E-2</v>
      </c>
      <c r="L235">
        <v>449.95001200000002</v>
      </c>
      <c r="M235" s="2">
        <f t="shared" si="50"/>
        <v>-7.8279779492833601E-3</v>
      </c>
      <c r="N235">
        <v>227</v>
      </c>
      <c r="O235" s="2">
        <f t="shared" si="51"/>
        <v>1.656962360184111E-2</v>
      </c>
      <c r="P235">
        <v>2918.6000979999999</v>
      </c>
      <c r="Q235" s="2">
        <f t="shared" si="52"/>
        <v>4.0767516986324193E-3</v>
      </c>
      <c r="R235">
        <v>583.95001200000002</v>
      </c>
      <c r="S235" s="2">
        <f t="shared" si="53"/>
        <v>2.1451861579848686E-3</v>
      </c>
      <c r="T235">
        <v>223.63999899999999</v>
      </c>
      <c r="U235" s="2">
        <f t="shared" si="54"/>
        <v>4.852628548280169E-3</v>
      </c>
      <c r="V235">
        <v>246.5</v>
      </c>
      <c r="W235" s="2">
        <f t="shared" si="55"/>
        <v>8.5924961192920257E-3</v>
      </c>
      <c r="X235">
        <v>322.70001200000002</v>
      </c>
      <c r="Y235" s="2">
        <f t="shared" si="56"/>
        <v>1.1123352864609526E-2</v>
      </c>
      <c r="Z235">
        <v>23.25</v>
      </c>
      <c r="AA235" s="2">
        <f t="shared" si="57"/>
        <v>4.9661399548532881E-2</v>
      </c>
      <c r="AB235">
        <v>265.10000600000001</v>
      </c>
      <c r="AC235" s="2">
        <f t="shared" si="58"/>
        <v>3.7738113207552715E-4</v>
      </c>
      <c r="AD235">
        <v>1463.9499510000001</v>
      </c>
      <c r="AE235" s="2">
        <f t="shared" si="59"/>
        <v>6.5662313272898398E-3</v>
      </c>
    </row>
    <row r="236" spans="1:31" x14ac:dyDescent="0.3">
      <c r="A236" s="8">
        <v>45184</v>
      </c>
      <c r="B236">
        <v>135.699997</v>
      </c>
      <c r="C236" s="2">
        <f t="shared" si="45"/>
        <v>-8.040979355826483E-3</v>
      </c>
      <c r="D236">
        <v>279.29998799999998</v>
      </c>
      <c r="E236" s="2">
        <f t="shared" si="46"/>
        <v>6.3051705122034729E-3</v>
      </c>
      <c r="F236">
        <v>1304.599976</v>
      </c>
      <c r="G236" s="2">
        <f t="shared" si="47"/>
        <v>1.6360237139798839E-2</v>
      </c>
      <c r="H236">
        <v>1511.599976</v>
      </c>
      <c r="I236" s="2">
        <f t="shared" si="48"/>
        <v>3.0857195999869358E-3</v>
      </c>
      <c r="J236">
        <v>91.949996999999996</v>
      </c>
      <c r="K236" s="2">
        <f t="shared" si="49"/>
        <v>-2.8526201193318612E-2</v>
      </c>
      <c r="L236">
        <v>448.35000600000001</v>
      </c>
      <c r="M236" s="2">
        <f t="shared" si="50"/>
        <v>-3.555963901163306E-3</v>
      </c>
      <c r="N236">
        <v>228.64999399999999</v>
      </c>
      <c r="O236" s="2">
        <f t="shared" si="51"/>
        <v>7.2686960352421615E-3</v>
      </c>
      <c r="P236">
        <v>2908.5500489999999</v>
      </c>
      <c r="Q236" s="2">
        <f t="shared" si="52"/>
        <v>-3.4434484556095102E-3</v>
      </c>
      <c r="R236">
        <v>572.45001200000002</v>
      </c>
      <c r="S236" s="2">
        <f t="shared" si="53"/>
        <v>-1.9693466501718326E-2</v>
      </c>
      <c r="T236">
        <v>223.520004</v>
      </c>
      <c r="U236" s="2">
        <f t="shared" si="54"/>
        <v>-5.3655428606935729E-4</v>
      </c>
      <c r="V236">
        <v>244.89999399999999</v>
      </c>
      <c r="W236" s="2">
        <f t="shared" si="55"/>
        <v>-6.4908965517241901E-3</v>
      </c>
      <c r="X236">
        <v>323.5</v>
      </c>
      <c r="Y236" s="2">
        <f t="shared" si="56"/>
        <v>2.4790454609588952E-3</v>
      </c>
      <c r="Z236">
        <v>24.200001</v>
      </c>
      <c r="AA236" s="2">
        <f t="shared" si="57"/>
        <v>4.0860258064516097E-2</v>
      </c>
      <c r="AB236">
        <v>263.95001200000002</v>
      </c>
      <c r="AC236" s="2">
        <f t="shared" si="58"/>
        <v>-4.3379629346368409E-3</v>
      </c>
      <c r="AD236">
        <v>1502.900024</v>
      </c>
      <c r="AE236" s="2">
        <f t="shared" si="59"/>
        <v>2.6606150690734909E-2</v>
      </c>
    </row>
    <row r="237" spans="1:31" x14ac:dyDescent="0.3">
      <c r="A237" s="8">
        <v>45187</v>
      </c>
      <c r="B237">
        <v>139.89999399999999</v>
      </c>
      <c r="C237" s="2">
        <f t="shared" si="45"/>
        <v>3.0950604958377426E-2</v>
      </c>
      <c r="D237">
        <v>281.25</v>
      </c>
      <c r="E237" s="2">
        <f t="shared" si="46"/>
        <v>6.9817833289702591E-3</v>
      </c>
      <c r="F237">
        <v>1305</v>
      </c>
      <c r="G237" s="2">
        <f t="shared" si="47"/>
        <v>3.0662579132223478E-4</v>
      </c>
      <c r="H237">
        <v>1491.8000489999999</v>
      </c>
      <c r="I237" s="2">
        <f t="shared" si="48"/>
        <v>-1.3098655275448401E-2</v>
      </c>
      <c r="J237">
        <v>92.599997999999999</v>
      </c>
      <c r="K237" s="2">
        <f t="shared" si="49"/>
        <v>7.0690703774574093E-3</v>
      </c>
      <c r="L237">
        <v>452.04998799999998</v>
      </c>
      <c r="M237" s="2">
        <f t="shared" si="50"/>
        <v>8.2524410627531353E-3</v>
      </c>
      <c r="N237">
        <v>229.35000600000001</v>
      </c>
      <c r="O237" s="2">
        <f t="shared" si="51"/>
        <v>3.0615001896743266E-3</v>
      </c>
      <c r="P237">
        <v>2919.8500979999999</v>
      </c>
      <c r="Q237" s="2">
        <f t="shared" si="52"/>
        <v>3.8851141667255451E-3</v>
      </c>
      <c r="R237">
        <v>574.40002400000003</v>
      </c>
      <c r="S237" s="2">
        <f t="shared" si="53"/>
        <v>3.4064319313875657E-3</v>
      </c>
      <c r="T237">
        <v>229.91999799999999</v>
      </c>
      <c r="U237" s="2">
        <f t="shared" si="54"/>
        <v>2.8632757182663671E-2</v>
      </c>
      <c r="V237">
        <v>250.449997</v>
      </c>
      <c r="W237" s="2">
        <f t="shared" si="55"/>
        <v>2.266232395252743E-2</v>
      </c>
      <c r="X237">
        <v>326.45001200000002</v>
      </c>
      <c r="Y237" s="2">
        <f t="shared" si="56"/>
        <v>9.1190479134466429E-3</v>
      </c>
      <c r="Z237">
        <v>24.75</v>
      </c>
      <c r="AA237" s="2">
        <f t="shared" si="57"/>
        <v>2.2727230465816817E-2</v>
      </c>
      <c r="AB237">
        <v>265.54998799999998</v>
      </c>
      <c r="AC237" s="2">
        <f t="shared" si="58"/>
        <v>6.0616629182042026E-3</v>
      </c>
      <c r="AD237">
        <v>1525.9499510000001</v>
      </c>
      <c r="AE237" s="2">
        <f t="shared" si="59"/>
        <v>1.5336966286454645E-2</v>
      </c>
    </row>
    <row r="238" spans="1:31" x14ac:dyDescent="0.3">
      <c r="A238" s="8">
        <v>45189</v>
      </c>
      <c r="B238">
        <v>136.89999399999999</v>
      </c>
      <c r="C238" s="2">
        <f t="shared" si="45"/>
        <v>-2.1443889411460582E-2</v>
      </c>
      <c r="D238">
        <v>284.29998799999998</v>
      </c>
      <c r="E238" s="2">
        <f t="shared" si="46"/>
        <v>1.084440177777779E-2</v>
      </c>
      <c r="F238">
        <v>1293.400024</v>
      </c>
      <c r="G238" s="2">
        <f t="shared" si="47"/>
        <v>-8.8888704980842892E-3</v>
      </c>
      <c r="H238">
        <v>1490.25</v>
      </c>
      <c r="I238" s="2">
        <f t="shared" si="48"/>
        <v>-1.0390460846538829E-3</v>
      </c>
      <c r="J238">
        <v>91.849997999999999</v>
      </c>
      <c r="K238" s="2">
        <f t="shared" si="49"/>
        <v>-8.0993522267678308E-3</v>
      </c>
      <c r="L238">
        <v>452.95001200000002</v>
      </c>
      <c r="M238" s="2">
        <f t="shared" si="50"/>
        <v>1.9909833511599917E-3</v>
      </c>
      <c r="N238">
        <v>219.14999399999999</v>
      </c>
      <c r="O238" s="2">
        <f t="shared" si="51"/>
        <v>-4.4473563257722448E-2</v>
      </c>
      <c r="P238">
        <v>2890</v>
      </c>
      <c r="Q238" s="2">
        <f t="shared" si="52"/>
        <v>-1.0223161120650026E-2</v>
      </c>
      <c r="R238">
        <v>554.15002400000003</v>
      </c>
      <c r="S238" s="2">
        <f t="shared" si="53"/>
        <v>-3.5254176799964787E-2</v>
      </c>
      <c r="T238">
        <v>229.520004</v>
      </c>
      <c r="U238" s="2">
        <f t="shared" si="54"/>
        <v>-1.7397094792945822E-3</v>
      </c>
      <c r="V238">
        <v>254.300003</v>
      </c>
      <c r="W238" s="2">
        <f t="shared" si="55"/>
        <v>1.5372353947362916E-2</v>
      </c>
      <c r="X238">
        <v>317.04998799999998</v>
      </c>
      <c r="Y238" s="2">
        <f t="shared" si="56"/>
        <v>-2.8794681128699207E-2</v>
      </c>
      <c r="Z238">
        <v>25.85</v>
      </c>
      <c r="AA238" s="2">
        <f t="shared" si="57"/>
        <v>4.4444444444444509E-2</v>
      </c>
      <c r="AB238">
        <v>262</v>
      </c>
      <c r="AC238" s="2">
        <f t="shared" si="58"/>
        <v>-1.3368435927023969E-2</v>
      </c>
      <c r="AD238">
        <v>1512.099976</v>
      </c>
      <c r="AE238" s="2">
        <f t="shared" si="59"/>
        <v>-9.0762970246329733E-3</v>
      </c>
    </row>
    <row r="239" spans="1:31" x14ac:dyDescent="0.3">
      <c r="A239" s="8">
        <v>45190</v>
      </c>
      <c r="B239">
        <v>135.25</v>
      </c>
      <c r="C239" s="2">
        <f t="shared" si="45"/>
        <v>-1.2052549834297266E-2</v>
      </c>
      <c r="D239">
        <v>280.45001200000002</v>
      </c>
      <c r="E239" s="2">
        <f t="shared" si="46"/>
        <v>-1.3541949217387828E-2</v>
      </c>
      <c r="F239">
        <v>1278</v>
      </c>
      <c r="G239" s="2">
        <f t="shared" si="47"/>
        <v>-1.1906621087243829E-2</v>
      </c>
      <c r="H239">
        <v>1501.75</v>
      </c>
      <c r="I239" s="2">
        <f t="shared" si="48"/>
        <v>7.7168260358999596E-3</v>
      </c>
      <c r="J239">
        <v>92.75</v>
      </c>
      <c r="K239" s="2">
        <f t="shared" si="49"/>
        <v>9.7986066368775937E-3</v>
      </c>
      <c r="L239">
        <v>447.5</v>
      </c>
      <c r="M239" s="2">
        <f t="shared" si="50"/>
        <v>-1.2032259312535376E-2</v>
      </c>
      <c r="N239">
        <v>213.10000600000001</v>
      </c>
      <c r="O239" s="2">
        <f t="shared" si="51"/>
        <v>-2.7606608102393904E-2</v>
      </c>
      <c r="P239">
        <v>2899.3500979999999</v>
      </c>
      <c r="Q239" s="2">
        <f t="shared" si="52"/>
        <v>3.235328027681561E-3</v>
      </c>
      <c r="R239">
        <v>556.25</v>
      </c>
      <c r="S239" s="2">
        <f t="shared" si="53"/>
        <v>3.7895441830748666E-3</v>
      </c>
      <c r="T239">
        <v>229.699997</v>
      </c>
      <c r="U239" s="2">
        <f t="shared" si="54"/>
        <v>7.842148695675899E-4</v>
      </c>
      <c r="V239">
        <v>259.10000600000001</v>
      </c>
      <c r="W239" s="2">
        <f t="shared" si="55"/>
        <v>1.8875355656208903E-2</v>
      </c>
      <c r="X239">
        <v>315.14999399999999</v>
      </c>
      <c r="Y239" s="2">
        <f t="shared" si="56"/>
        <v>-5.9927269260769966E-3</v>
      </c>
      <c r="Z239">
        <v>25.5</v>
      </c>
      <c r="AA239" s="2">
        <f t="shared" si="57"/>
        <v>-1.3539651837524258E-2</v>
      </c>
      <c r="AB239">
        <v>256.64999399999999</v>
      </c>
      <c r="AC239" s="2">
        <f t="shared" si="58"/>
        <v>-2.0419870229007708E-2</v>
      </c>
      <c r="AD239">
        <v>1498.900024</v>
      </c>
      <c r="AE239" s="2">
        <f t="shared" si="59"/>
        <v>-8.7295497715158543E-3</v>
      </c>
    </row>
    <row r="240" spans="1:31" x14ac:dyDescent="0.3">
      <c r="A240" s="8">
        <v>45191</v>
      </c>
      <c r="B240">
        <v>136.050003</v>
      </c>
      <c r="C240" s="2">
        <f t="shared" si="45"/>
        <v>5.9149944547134403E-3</v>
      </c>
      <c r="D240">
        <v>283.35000600000001</v>
      </c>
      <c r="E240" s="2">
        <f t="shared" si="46"/>
        <v>1.0340502320962619E-2</v>
      </c>
      <c r="F240">
        <v>1273.6999510000001</v>
      </c>
      <c r="G240" s="2">
        <f t="shared" si="47"/>
        <v>-3.3646705790296716E-3</v>
      </c>
      <c r="H240">
        <v>1496.150024</v>
      </c>
      <c r="I240" s="2">
        <f t="shared" si="48"/>
        <v>-3.728966871982653E-3</v>
      </c>
      <c r="J240">
        <v>92.25</v>
      </c>
      <c r="K240" s="2">
        <f t="shared" si="49"/>
        <v>-5.3908355795148077E-3</v>
      </c>
      <c r="L240">
        <v>443.10000600000001</v>
      </c>
      <c r="M240" s="2">
        <f t="shared" si="50"/>
        <v>-9.8323888268155857E-3</v>
      </c>
      <c r="N240">
        <v>215.699997</v>
      </c>
      <c r="O240" s="2">
        <f t="shared" si="51"/>
        <v>1.2200802096645535E-2</v>
      </c>
      <c r="P240">
        <v>2918.5</v>
      </c>
      <c r="Q240" s="2">
        <f t="shared" si="52"/>
        <v>6.6048946669841069E-3</v>
      </c>
      <c r="R240">
        <v>543.25</v>
      </c>
      <c r="S240" s="2">
        <f t="shared" si="53"/>
        <v>-2.3370786516853981E-2</v>
      </c>
      <c r="T240">
        <v>238.39999399999999</v>
      </c>
      <c r="U240" s="2">
        <f t="shared" si="54"/>
        <v>3.7875477203423769E-2</v>
      </c>
      <c r="V240">
        <v>270.89999399999999</v>
      </c>
      <c r="W240" s="2">
        <f t="shared" si="55"/>
        <v>4.5542214306239615E-2</v>
      </c>
      <c r="X240">
        <v>318.79998799999998</v>
      </c>
      <c r="Y240" s="2">
        <f t="shared" si="56"/>
        <v>1.1581767632843354E-2</v>
      </c>
      <c r="Z240">
        <v>25.049999</v>
      </c>
      <c r="AA240" s="2">
        <f t="shared" si="57"/>
        <v>-1.7647098039215714E-2</v>
      </c>
      <c r="AB240">
        <v>257.10000600000001</v>
      </c>
      <c r="AC240" s="2">
        <f t="shared" si="58"/>
        <v>1.7534074051059889E-3</v>
      </c>
      <c r="AD240">
        <v>1494.099976</v>
      </c>
      <c r="AE240" s="2">
        <f t="shared" si="59"/>
        <v>-3.2023803610267132E-3</v>
      </c>
    </row>
    <row r="241" spans="1:31" x14ac:dyDescent="0.3">
      <c r="A241" s="8">
        <v>45194</v>
      </c>
      <c r="B241">
        <v>136.60000600000001</v>
      </c>
      <c r="C241" s="2">
        <f t="shared" si="45"/>
        <v>4.0426533470931947E-3</v>
      </c>
      <c r="D241">
        <v>288.04998799999998</v>
      </c>
      <c r="E241" s="2">
        <f t="shared" si="46"/>
        <v>1.6587195696053714E-2</v>
      </c>
      <c r="F241">
        <v>1263.4499510000001</v>
      </c>
      <c r="G241" s="2">
        <f t="shared" si="47"/>
        <v>-8.0474212093299968E-3</v>
      </c>
      <c r="H241">
        <v>1474.150024</v>
      </c>
      <c r="I241" s="2">
        <f t="shared" si="48"/>
        <v>-1.4704407744607351E-2</v>
      </c>
      <c r="J241">
        <v>91.949996999999996</v>
      </c>
      <c r="K241" s="2">
        <f t="shared" si="49"/>
        <v>-3.2520650406504537E-3</v>
      </c>
      <c r="L241">
        <v>442.60000600000001</v>
      </c>
      <c r="M241" s="2">
        <f t="shared" si="50"/>
        <v>-1.1284134354084818E-3</v>
      </c>
      <c r="N241">
        <v>204.199997</v>
      </c>
      <c r="O241" s="2">
        <f t="shared" si="51"/>
        <v>-5.3314789800391171E-2</v>
      </c>
      <c r="P241">
        <v>2902.5</v>
      </c>
      <c r="Q241" s="2">
        <f t="shared" si="52"/>
        <v>-5.4822682885043994E-3</v>
      </c>
      <c r="R241">
        <v>556.15002400000003</v>
      </c>
      <c r="S241" s="2">
        <f t="shared" si="53"/>
        <v>2.3746017487344728E-2</v>
      </c>
      <c r="T241">
        <v>238.199997</v>
      </c>
      <c r="U241" s="2">
        <f t="shared" si="54"/>
        <v>-8.3891361171761769E-4</v>
      </c>
      <c r="V241">
        <v>270.45001200000002</v>
      </c>
      <c r="W241" s="2">
        <f t="shared" si="55"/>
        <v>-1.6610631597133718E-3</v>
      </c>
      <c r="X241">
        <v>323.29998799999998</v>
      </c>
      <c r="Y241" s="2">
        <f t="shared" si="56"/>
        <v>1.4115433404596089E-2</v>
      </c>
      <c r="Z241">
        <v>25.5</v>
      </c>
      <c r="AA241" s="2">
        <f t="shared" si="57"/>
        <v>1.7964112493577433E-2</v>
      </c>
      <c r="AB241">
        <v>256.89999399999999</v>
      </c>
      <c r="AC241" s="2">
        <f t="shared" si="58"/>
        <v>-7.7795408530645371E-4</v>
      </c>
      <c r="AD241">
        <v>1515.5500489999999</v>
      </c>
      <c r="AE241" s="2">
        <f t="shared" si="59"/>
        <v>1.435651786664649E-2</v>
      </c>
    </row>
    <row r="242" spans="1:31" x14ac:dyDescent="0.3">
      <c r="A242" s="8">
        <v>45195</v>
      </c>
      <c r="B242">
        <v>137.64999399999999</v>
      </c>
      <c r="C242" s="2">
        <f t="shared" si="45"/>
        <v>7.686588242170167E-3</v>
      </c>
      <c r="D242">
        <v>286.75</v>
      </c>
      <c r="E242" s="2">
        <f t="shared" si="46"/>
        <v>-4.5130638922296074E-3</v>
      </c>
      <c r="F242">
        <v>1261.4499510000001</v>
      </c>
      <c r="G242" s="2">
        <f t="shared" si="47"/>
        <v>-1.5829673335433503E-3</v>
      </c>
      <c r="H242">
        <v>1460.650024</v>
      </c>
      <c r="I242" s="2">
        <f t="shared" si="48"/>
        <v>-9.1578196114454613E-3</v>
      </c>
      <c r="J242">
        <v>92</v>
      </c>
      <c r="K242" s="2">
        <f t="shared" si="49"/>
        <v>5.4380643427331954E-4</v>
      </c>
      <c r="L242">
        <v>442.45001200000002</v>
      </c>
      <c r="M242" s="2">
        <f t="shared" si="50"/>
        <v>-3.3889290096389413E-4</v>
      </c>
      <c r="N242">
        <v>216.550003</v>
      </c>
      <c r="O242" s="2">
        <f t="shared" si="51"/>
        <v>6.0479951916943442E-2</v>
      </c>
      <c r="P242">
        <v>2912.5500489999999</v>
      </c>
      <c r="Q242" s="2">
        <f t="shared" si="52"/>
        <v>3.4625491817399379E-3</v>
      </c>
      <c r="R242">
        <v>566.04998799999998</v>
      </c>
      <c r="S242" s="2">
        <f t="shared" si="53"/>
        <v>1.780088748139641E-2</v>
      </c>
      <c r="T242">
        <v>234.39999399999999</v>
      </c>
      <c r="U242" s="2">
        <f t="shared" si="54"/>
        <v>-1.59529934838748E-2</v>
      </c>
      <c r="V242">
        <v>267.29998799999998</v>
      </c>
      <c r="W242" s="2">
        <f t="shared" si="55"/>
        <v>-1.164734279989621E-2</v>
      </c>
      <c r="X242">
        <v>334.39999399999999</v>
      </c>
      <c r="Y242" s="2">
        <f t="shared" si="56"/>
        <v>3.4333456269723062E-2</v>
      </c>
      <c r="Z242">
        <v>26</v>
      </c>
      <c r="AA242" s="2">
        <f t="shared" si="57"/>
        <v>1.9607843137254832E-2</v>
      </c>
      <c r="AB242">
        <v>259.85000600000001</v>
      </c>
      <c r="AC242" s="2">
        <f t="shared" si="58"/>
        <v>1.1483114320353094E-2</v>
      </c>
      <c r="AD242">
        <v>1531</v>
      </c>
      <c r="AE242" s="2">
        <f t="shared" si="59"/>
        <v>1.0194286233037531E-2</v>
      </c>
    </row>
    <row r="243" spans="1:31" x14ac:dyDescent="0.3">
      <c r="A243" s="8">
        <v>45196</v>
      </c>
      <c r="B243">
        <v>136.60000600000001</v>
      </c>
      <c r="C243" s="2">
        <f t="shared" si="45"/>
        <v>-7.6279552907208004E-3</v>
      </c>
      <c r="D243">
        <v>291.54998799999998</v>
      </c>
      <c r="E243" s="2">
        <f t="shared" si="46"/>
        <v>1.6739278116826517E-2</v>
      </c>
      <c r="F243">
        <v>1261.099976</v>
      </c>
      <c r="G243" s="2">
        <f t="shared" si="47"/>
        <v>-2.7743867263430033E-4</v>
      </c>
      <c r="H243">
        <v>1467</v>
      </c>
      <c r="I243" s="2">
        <f t="shared" si="48"/>
        <v>4.3473630888051229E-3</v>
      </c>
      <c r="J243">
        <v>90.400002000000001</v>
      </c>
      <c r="K243" s="2">
        <f t="shared" si="49"/>
        <v>-1.7391282608695602E-2</v>
      </c>
      <c r="L243">
        <v>449.14999399999999</v>
      </c>
      <c r="M243" s="2">
        <f t="shared" si="50"/>
        <v>1.5142912912837758E-2</v>
      </c>
      <c r="N243">
        <v>224.199997</v>
      </c>
      <c r="O243" s="2">
        <f t="shared" si="51"/>
        <v>3.5326686188039469E-2</v>
      </c>
      <c r="P243">
        <v>2965.0500489999999</v>
      </c>
      <c r="Q243" s="2">
        <f t="shared" si="52"/>
        <v>1.8025441320064228E-2</v>
      </c>
      <c r="R243">
        <v>573.59997599999997</v>
      </c>
      <c r="S243" s="2">
        <f t="shared" si="53"/>
        <v>1.3338023425591761E-2</v>
      </c>
      <c r="T243">
        <v>249.64999399999999</v>
      </c>
      <c r="U243" s="2">
        <f t="shared" si="54"/>
        <v>6.5059728627808733E-2</v>
      </c>
      <c r="V243">
        <v>284.35000600000001</v>
      </c>
      <c r="W243" s="2">
        <f t="shared" si="55"/>
        <v>6.3786078434092675E-2</v>
      </c>
      <c r="X243">
        <v>353.85000600000001</v>
      </c>
      <c r="Y243" s="2">
        <f t="shared" si="56"/>
        <v>5.8163912526864481E-2</v>
      </c>
      <c r="Z243">
        <v>25.65</v>
      </c>
      <c r="AA243" s="2">
        <f t="shared" si="57"/>
        <v>-1.3461538461538525E-2</v>
      </c>
      <c r="AB243">
        <v>259.75</v>
      </c>
      <c r="AC243" s="2">
        <f t="shared" si="58"/>
        <v>-3.848604875537065E-4</v>
      </c>
      <c r="AD243">
        <v>1528.25</v>
      </c>
      <c r="AE243" s="2">
        <f t="shared" si="59"/>
        <v>-1.796211626387989E-3</v>
      </c>
    </row>
    <row r="244" spans="1:31" x14ac:dyDescent="0.3">
      <c r="A244" s="8">
        <v>45197</v>
      </c>
      <c r="B244">
        <v>135.050003</v>
      </c>
      <c r="C244" s="2">
        <f t="shared" si="45"/>
        <v>-1.1347019999398911E-2</v>
      </c>
      <c r="D244">
        <v>290.20001200000002</v>
      </c>
      <c r="E244" s="2">
        <f t="shared" si="46"/>
        <v>-4.6303414699504497E-3</v>
      </c>
      <c r="F244">
        <v>1241.900024</v>
      </c>
      <c r="G244" s="2">
        <f t="shared" si="47"/>
        <v>-1.5224765970497489E-2</v>
      </c>
      <c r="H244">
        <v>1439.4499510000001</v>
      </c>
      <c r="I244" s="2">
        <f t="shared" si="48"/>
        <v>-1.8779856169052422E-2</v>
      </c>
      <c r="J244">
        <v>89.800003000000004</v>
      </c>
      <c r="K244" s="2">
        <f t="shared" si="49"/>
        <v>-6.6371569328061986E-3</v>
      </c>
      <c r="L244">
        <v>440.75</v>
      </c>
      <c r="M244" s="2">
        <f t="shared" si="50"/>
        <v>-1.8701979544054059E-2</v>
      </c>
      <c r="N244">
        <v>224.25</v>
      </c>
      <c r="O244" s="2">
        <f t="shared" si="51"/>
        <v>2.2302854892553015E-4</v>
      </c>
      <c r="P244">
        <v>3010</v>
      </c>
      <c r="Q244" s="2">
        <f t="shared" si="52"/>
        <v>1.5159929936144012E-2</v>
      </c>
      <c r="R244">
        <v>569.59997599999997</v>
      </c>
      <c r="S244" s="2">
        <f t="shared" si="53"/>
        <v>-6.9735009891283006E-3</v>
      </c>
      <c r="T244">
        <v>244.89999399999999</v>
      </c>
      <c r="U244" s="2">
        <f t="shared" si="54"/>
        <v>-1.902663774948854E-2</v>
      </c>
      <c r="V244">
        <v>281.29998799999998</v>
      </c>
      <c r="W244" s="2">
        <f t="shared" si="55"/>
        <v>-1.072628076540294E-2</v>
      </c>
      <c r="X244">
        <v>346.54998799999998</v>
      </c>
      <c r="Y244" s="2">
        <f t="shared" si="56"/>
        <v>-2.0630261060388455E-2</v>
      </c>
      <c r="Z244">
        <v>25.65</v>
      </c>
      <c r="AA244" s="2">
        <f t="shared" si="57"/>
        <v>0</v>
      </c>
      <c r="AB244">
        <v>258.04998799999998</v>
      </c>
      <c r="AC244" s="2">
        <f t="shared" si="58"/>
        <v>-6.5448007699712152E-3</v>
      </c>
      <c r="AD244">
        <v>1523.900024</v>
      </c>
      <c r="AE244" s="2">
        <f t="shared" si="59"/>
        <v>-2.8463772288565004E-3</v>
      </c>
    </row>
    <row r="245" spans="1:31" x14ac:dyDescent="0.3">
      <c r="A245" s="8">
        <v>45198</v>
      </c>
      <c r="B245">
        <v>138.300003</v>
      </c>
      <c r="C245" s="2">
        <f t="shared" si="45"/>
        <v>2.4065160516879125E-2</v>
      </c>
      <c r="D245">
        <v>295.20001200000002</v>
      </c>
      <c r="E245" s="2">
        <f t="shared" si="46"/>
        <v>1.7229496186237148E-2</v>
      </c>
      <c r="F245">
        <v>1234.8000489999999</v>
      </c>
      <c r="G245" s="2">
        <f t="shared" si="47"/>
        <v>-5.7170262201396982E-3</v>
      </c>
      <c r="H245">
        <v>1435.4499510000001</v>
      </c>
      <c r="I245" s="2">
        <f t="shared" si="48"/>
        <v>-2.7788392345431401E-3</v>
      </c>
      <c r="J245">
        <v>90.949996999999996</v>
      </c>
      <c r="K245" s="2">
        <f t="shared" si="49"/>
        <v>1.2806168837210308E-2</v>
      </c>
      <c r="L245">
        <v>444.39999399999999</v>
      </c>
      <c r="M245" s="2">
        <f t="shared" si="50"/>
        <v>8.2813250141804406E-3</v>
      </c>
      <c r="N245">
        <v>227.550003</v>
      </c>
      <c r="O245" s="2">
        <f t="shared" si="51"/>
        <v>1.4715732441471507E-2</v>
      </c>
      <c r="P245">
        <v>3023.5500489999999</v>
      </c>
      <c r="Q245" s="2">
        <f t="shared" si="52"/>
        <v>4.5016774086379385E-3</v>
      </c>
      <c r="R245">
        <v>567.40002400000003</v>
      </c>
      <c r="S245" s="2">
        <f t="shared" si="53"/>
        <v>-3.8622754436350437E-3</v>
      </c>
      <c r="T245">
        <v>251.89999399999999</v>
      </c>
      <c r="U245" s="2">
        <f t="shared" si="54"/>
        <v>2.8583095841153927E-2</v>
      </c>
      <c r="V245">
        <v>287.39999399999999</v>
      </c>
      <c r="W245" s="2">
        <f t="shared" si="55"/>
        <v>2.1685056026379934E-2</v>
      </c>
      <c r="X245">
        <v>352.75</v>
      </c>
      <c r="Y245" s="2">
        <f t="shared" si="56"/>
        <v>1.7890671518361101E-2</v>
      </c>
      <c r="Z245">
        <v>25.799999</v>
      </c>
      <c r="AA245" s="2">
        <f t="shared" si="57"/>
        <v>5.8479142300196241E-3</v>
      </c>
      <c r="AB245">
        <v>262.29998799999998</v>
      </c>
      <c r="AC245" s="2">
        <f t="shared" si="58"/>
        <v>1.6469677185181553E-2</v>
      </c>
      <c r="AD245">
        <v>1521.8000489999999</v>
      </c>
      <c r="AE245" s="2">
        <f t="shared" si="59"/>
        <v>-1.3780267517077283E-3</v>
      </c>
    </row>
    <row r="246" spans="1:31" x14ac:dyDescent="0.3">
      <c r="A246" s="8">
        <v>45202</v>
      </c>
      <c r="B246">
        <v>139.199997</v>
      </c>
      <c r="C246" s="2">
        <f t="shared" si="45"/>
        <v>6.5075486657797388E-3</v>
      </c>
      <c r="D246">
        <v>291.89999399999999</v>
      </c>
      <c r="E246" s="2">
        <f t="shared" si="46"/>
        <v>-1.1178922309799999E-2</v>
      </c>
      <c r="F246">
        <v>1238.6999510000001</v>
      </c>
      <c r="G246" s="2">
        <f t="shared" si="47"/>
        <v>3.158326729221006E-3</v>
      </c>
      <c r="H246">
        <v>1434</v>
      </c>
      <c r="I246" s="2">
        <f t="shared" si="48"/>
        <v>-1.010102093068399E-3</v>
      </c>
      <c r="J246">
        <v>90</v>
      </c>
      <c r="K246" s="2">
        <f t="shared" si="49"/>
        <v>-1.0445266974555167E-2</v>
      </c>
      <c r="L246">
        <v>439.75</v>
      </c>
      <c r="M246" s="2">
        <f t="shared" si="50"/>
        <v>-1.0463532994557156E-2</v>
      </c>
      <c r="N246">
        <v>229.64999399999999</v>
      </c>
      <c r="O246" s="2">
        <f t="shared" si="51"/>
        <v>9.2287012626406373E-3</v>
      </c>
      <c r="P246">
        <v>3073.25</v>
      </c>
      <c r="Q246" s="2">
        <f t="shared" si="52"/>
        <v>1.6437614788760602E-2</v>
      </c>
      <c r="R246">
        <v>592.20001200000002</v>
      </c>
      <c r="S246" s="2">
        <f t="shared" si="53"/>
        <v>4.3708119406071777E-2</v>
      </c>
      <c r="T246">
        <v>250.949997</v>
      </c>
      <c r="U246" s="2">
        <f t="shared" si="54"/>
        <v>-3.77132601281438E-3</v>
      </c>
      <c r="V246">
        <v>291.79998799999998</v>
      </c>
      <c r="W246" s="2">
        <f t="shared" si="55"/>
        <v>1.5309652372504923E-2</v>
      </c>
      <c r="X246">
        <v>365.29998799999998</v>
      </c>
      <c r="Y246" s="2">
        <f t="shared" si="56"/>
        <v>3.5577570517363544E-2</v>
      </c>
      <c r="Z246">
        <v>26.950001</v>
      </c>
      <c r="AA246" s="2">
        <f t="shared" si="57"/>
        <v>4.4573722657896164E-2</v>
      </c>
      <c r="AB246">
        <v>263.95001200000002</v>
      </c>
      <c r="AC246" s="2">
        <f t="shared" si="58"/>
        <v>6.2905988390666856E-3</v>
      </c>
      <c r="AD246">
        <v>1530</v>
      </c>
      <c r="AE246" s="2">
        <f t="shared" si="59"/>
        <v>5.3883235221265924E-3</v>
      </c>
    </row>
    <row r="247" spans="1:31" x14ac:dyDescent="0.3">
      <c r="A247" s="8">
        <v>45203</v>
      </c>
      <c r="B247">
        <v>138.85000600000001</v>
      </c>
      <c r="C247" s="2">
        <f t="shared" si="45"/>
        <v>-2.5143032151070388E-3</v>
      </c>
      <c r="D247">
        <v>287.95001200000002</v>
      </c>
      <c r="E247" s="2">
        <f t="shared" si="46"/>
        <v>-1.3531970130838622E-2</v>
      </c>
      <c r="F247">
        <v>1239.5500489999999</v>
      </c>
      <c r="G247" s="2">
        <f t="shared" si="47"/>
        <v>6.8628241997870099E-4</v>
      </c>
      <c r="H247">
        <v>1444.349976</v>
      </c>
      <c r="I247" s="2">
        <f t="shared" si="48"/>
        <v>7.2175564853556029E-3</v>
      </c>
      <c r="J247">
        <v>89.099997999999999</v>
      </c>
      <c r="K247" s="2">
        <f t="shared" si="49"/>
        <v>-1.0000022222222182E-2</v>
      </c>
      <c r="L247">
        <v>436.10000600000001</v>
      </c>
      <c r="M247" s="2">
        <f t="shared" si="50"/>
        <v>-8.3001569073336556E-3</v>
      </c>
      <c r="N247">
        <v>226.39999399999999</v>
      </c>
      <c r="O247" s="2">
        <f t="shared" si="51"/>
        <v>-1.4151970759467947E-2</v>
      </c>
      <c r="P247">
        <v>3027.75</v>
      </c>
      <c r="Q247" s="2">
        <f t="shared" si="52"/>
        <v>-1.4805173676075811E-2</v>
      </c>
      <c r="R247">
        <v>570.20001200000002</v>
      </c>
      <c r="S247" s="2">
        <f t="shared" si="53"/>
        <v>-3.7149610864918414E-2</v>
      </c>
      <c r="T247">
        <v>243.89999399999999</v>
      </c>
      <c r="U247" s="2">
        <f t="shared" si="54"/>
        <v>-2.8093257956883E-2</v>
      </c>
      <c r="V247">
        <v>283.14999399999999</v>
      </c>
      <c r="W247" s="2">
        <f t="shared" si="55"/>
        <v>-2.9643572158063236E-2</v>
      </c>
      <c r="X247">
        <v>376.45001200000002</v>
      </c>
      <c r="Y247" s="2">
        <f t="shared" si="56"/>
        <v>3.0522924627087722E-2</v>
      </c>
      <c r="Z247">
        <v>28.1</v>
      </c>
      <c r="AA247" s="2">
        <f t="shared" si="57"/>
        <v>4.2671575411073359E-2</v>
      </c>
      <c r="AB247">
        <v>256.64999399999999</v>
      </c>
      <c r="AC247" s="2">
        <f t="shared" si="58"/>
        <v>-2.7656820110317004E-2</v>
      </c>
      <c r="AD247">
        <v>1496.0500489999999</v>
      </c>
      <c r="AE247" s="2">
        <f t="shared" si="59"/>
        <v>-2.2189510457516382E-2</v>
      </c>
    </row>
    <row r="248" spans="1:31" x14ac:dyDescent="0.3">
      <c r="A248" s="8">
        <v>45204</v>
      </c>
      <c r="B248">
        <v>138.949997</v>
      </c>
      <c r="C248" s="2">
        <f t="shared" si="45"/>
        <v>7.2013680719607009E-4</v>
      </c>
      <c r="D248">
        <v>289.35000600000001</v>
      </c>
      <c r="E248" s="2">
        <f t="shared" si="46"/>
        <v>4.8619341609890121E-3</v>
      </c>
      <c r="F248">
        <v>1235.4499510000001</v>
      </c>
      <c r="G248" s="2">
        <f t="shared" si="47"/>
        <v>-3.3077309006663835E-3</v>
      </c>
      <c r="H248">
        <v>1463.4499510000001</v>
      </c>
      <c r="I248" s="2">
        <f t="shared" si="48"/>
        <v>1.3223924476321036E-2</v>
      </c>
      <c r="J248">
        <v>89.650002000000001</v>
      </c>
      <c r="K248" s="2">
        <f t="shared" si="49"/>
        <v>6.1728845381119335E-3</v>
      </c>
      <c r="L248">
        <v>436.04998799999998</v>
      </c>
      <c r="M248" s="2">
        <f t="shared" si="50"/>
        <v>-1.146938759730709E-4</v>
      </c>
      <c r="N248">
        <v>234.39999399999999</v>
      </c>
      <c r="O248" s="2">
        <f t="shared" si="51"/>
        <v>3.5335689982394669E-2</v>
      </c>
      <c r="P248">
        <v>3096.0500489999999</v>
      </c>
      <c r="Q248" s="2">
        <f t="shared" si="52"/>
        <v>2.2558021302947706E-2</v>
      </c>
      <c r="R248">
        <v>562.5</v>
      </c>
      <c r="S248" s="2">
        <f t="shared" si="53"/>
        <v>-1.3504054433446822E-2</v>
      </c>
      <c r="T248">
        <v>240.550003</v>
      </c>
      <c r="U248" s="2">
        <f t="shared" si="54"/>
        <v>-1.3735100788891286E-2</v>
      </c>
      <c r="V248">
        <v>279.29998799999998</v>
      </c>
      <c r="W248" s="2">
        <f t="shared" si="55"/>
        <v>-1.3597054852842461E-2</v>
      </c>
      <c r="X248">
        <v>381.39999399999999</v>
      </c>
      <c r="Y248" s="2">
        <f t="shared" si="56"/>
        <v>1.3149108360235529E-2</v>
      </c>
      <c r="Z248">
        <v>29.5</v>
      </c>
      <c r="AA248" s="2">
        <f t="shared" si="57"/>
        <v>4.9822064056939341E-2</v>
      </c>
      <c r="AB248">
        <v>257.79998799999998</v>
      </c>
      <c r="AC248" s="2">
        <f t="shared" si="58"/>
        <v>4.4807871688474776E-3</v>
      </c>
      <c r="AD248">
        <v>1498.150024</v>
      </c>
      <c r="AE248" s="2">
        <f t="shared" si="59"/>
        <v>1.403679643875444E-3</v>
      </c>
    </row>
    <row r="249" spans="1:31" x14ac:dyDescent="0.3">
      <c r="A249" s="8">
        <v>45205</v>
      </c>
      <c r="B249">
        <v>139</v>
      </c>
      <c r="C249" s="2">
        <f t="shared" si="45"/>
        <v>3.5986326793513435E-4</v>
      </c>
      <c r="D249">
        <v>287.79998799999998</v>
      </c>
      <c r="E249" s="2">
        <f t="shared" si="46"/>
        <v>-5.3568963810562975E-3</v>
      </c>
      <c r="F249">
        <v>1237.6999510000001</v>
      </c>
      <c r="G249" s="2">
        <f t="shared" si="47"/>
        <v>1.8211988257224032E-3</v>
      </c>
      <c r="H249">
        <v>1478.6999510000001</v>
      </c>
      <c r="I249" s="2">
        <f t="shared" si="48"/>
        <v>1.042058185152106E-2</v>
      </c>
      <c r="J249">
        <v>89.75</v>
      </c>
      <c r="K249" s="2">
        <f t="shared" si="49"/>
        <v>1.1154266343462726E-3</v>
      </c>
      <c r="L249">
        <v>442.14999399999999</v>
      </c>
      <c r="M249" s="2">
        <f t="shared" si="50"/>
        <v>1.3989235564432656E-2</v>
      </c>
      <c r="N249">
        <v>258.14999399999999</v>
      </c>
      <c r="O249" s="2">
        <f t="shared" si="51"/>
        <v>0.10132252819084964</v>
      </c>
      <c r="P249">
        <v>3093.6999510000001</v>
      </c>
      <c r="Q249" s="2">
        <f t="shared" si="52"/>
        <v>-7.5906331060726639E-4</v>
      </c>
      <c r="R249">
        <v>560.70001200000002</v>
      </c>
      <c r="S249" s="2">
        <f t="shared" si="53"/>
        <v>-3.1999786666666585E-3</v>
      </c>
      <c r="T249">
        <v>246.300003</v>
      </c>
      <c r="U249" s="2">
        <f t="shared" si="54"/>
        <v>2.3903554056492693E-2</v>
      </c>
      <c r="V249">
        <v>285.5</v>
      </c>
      <c r="W249" s="2">
        <f t="shared" si="55"/>
        <v>2.2198396943719167E-2</v>
      </c>
      <c r="X249">
        <v>368.39999399999999</v>
      </c>
      <c r="Y249" s="2">
        <f t="shared" si="56"/>
        <v>-3.4084950719742269E-2</v>
      </c>
      <c r="Z249">
        <v>29.1</v>
      </c>
      <c r="AA249" s="2">
        <f t="shared" si="57"/>
        <v>-1.3559322033898202E-2</v>
      </c>
      <c r="AB249">
        <v>258.75</v>
      </c>
      <c r="AC249" s="2">
        <f t="shared" si="58"/>
        <v>3.6850738720748399E-3</v>
      </c>
      <c r="AD249">
        <v>1501.25</v>
      </c>
      <c r="AE249" s="2">
        <f t="shared" si="59"/>
        <v>2.0692026501611949E-3</v>
      </c>
    </row>
    <row r="250" spans="1:31" s="3" customFormat="1" x14ac:dyDescent="0.3">
      <c r="A250" s="3" t="s">
        <v>17</v>
      </c>
      <c r="C250" s="4">
        <f>AVERAGE(C3:C249)</f>
        <v>1.3043397442159853E-3</v>
      </c>
      <c r="E250" s="4">
        <f>AVERAGE(E3:E249)</f>
        <v>1.4233791990302253E-3</v>
      </c>
      <c r="G250" s="4">
        <f>AVERAGE(G3:G249)</f>
        <v>1.3014016538879663E-3</v>
      </c>
      <c r="I250" s="4">
        <f>AVERAGE(I3:I249)</f>
        <v>3.3992857576323681E-4</v>
      </c>
      <c r="K250" s="4">
        <f>AVERAGE(K3:K249)</f>
        <v>1.3520454460945481E-3</v>
      </c>
      <c r="M250" s="4">
        <f>AVERAGE(M3:M249)</f>
        <v>1.2848068143085632E-3</v>
      </c>
      <c r="O250" s="4">
        <f>AVERAGE(O3:O249)</f>
        <v>4.3600518915253702E-3</v>
      </c>
      <c r="Q250" s="4">
        <f>AVERAGE(Q3:Q249)</f>
        <v>2.041688970240832E-3</v>
      </c>
      <c r="S250" s="4">
        <f>AVERAGE(S3:S249)</f>
        <v>1.4123683467367522E-3</v>
      </c>
      <c r="U250" s="4">
        <f>AVERAGE(U3:U249)</f>
        <v>4.9686601484706808E-3</v>
      </c>
      <c r="W250" s="4">
        <f>AVERAGE(W3:W249)</f>
        <v>5.1477835687106788E-3</v>
      </c>
      <c r="Y250" s="4">
        <f>AVERAGE(Y3:Y249)</f>
        <v>4.6013616705832807E-3</v>
      </c>
      <c r="AA250" s="4">
        <f>AVERAGE(AA3:AA249)</f>
        <v>6.168212694018774E-3</v>
      </c>
      <c r="AC250" s="4">
        <f>AVERAGE(AC3:AC249)</f>
        <v>7.4553835541428949E-4</v>
      </c>
      <c r="AE250" s="4">
        <f>AVERAGE(AE3:AE249)</f>
        <v>1.4581300076019032E-3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37CD-DA25-432E-BFD7-9328677E12F4}">
  <dimension ref="A1:P249"/>
  <sheetViews>
    <sheetView topLeftCell="A224" workbookViewId="0">
      <selection activeCell="S13" sqref="S13"/>
    </sheetView>
  </sheetViews>
  <sheetFormatPr defaultRowHeight="14.4" x14ac:dyDescent="0.3"/>
  <cols>
    <col min="1" max="1" width="10.6640625" bestFit="1" customWidth="1"/>
    <col min="2" max="2" width="8.5546875" bestFit="1" customWidth="1"/>
    <col min="3" max="3" width="10.44140625" bestFit="1" customWidth="1"/>
    <col min="4" max="4" width="8.5546875" bestFit="1" customWidth="1"/>
    <col min="5" max="6" width="6.6640625" bestFit="1" customWidth="1"/>
    <col min="7" max="7" width="6" bestFit="1" customWidth="1"/>
    <col min="8" max="8" width="11" bestFit="1" customWidth="1"/>
    <col min="9" max="9" width="6" bestFit="1" customWidth="1"/>
    <col min="10" max="10" width="11.6640625" bestFit="1" customWidth="1"/>
    <col min="11" max="11" width="7.33203125" customWidth="1"/>
    <col min="12" max="12" width="7.33203125" bestFit="1" customWidth="1"/>
    <col min="13" max="13" width="6" bestFit="1" customWidth="1"/>
    <col min="14" max="14" width="7.88671875" bestFit="1" customWidth="1"/>
    <col min="15" max="15" width="11.77734375" bestFit="1" customWidth="1"/>
    <col min="16" max="16" width="10.77734375" bestFit="1" customWidth="1"/>
  </cols>
  <sheetData>
    <row r="1" spans="1:16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">
      <c r="A2" s="1">
        <v>44841</v>
      </c>
    </row>
    <row r="3" spans="1:16" x14ac:dyDescent="0.3">
      <c r="A3" s="1">
        <v>44844</v>
      </c>
      <c r="B3" s="2">
        <f>'Stock Return Data'!$C$250-'Stock Return Data'!C3</f>
        <v>1.8245575880344287E-2</v>
      </c>
      <c r="C3" s="2">
        <f>'Stock Return Data'!$E$250-'Stock Return Data'!E3</f>
        <v>7.7028087100360076E-4</v>
      </c>
      <c r="D3" s="2">
        <f>'Stock Return Data'!$G$250-'Stock Return Data'!G3</f>
        <v>-4.4936487550594892E-3</v>
      </c>
      <c r="E3" s="2">
        <f>'Stock Return Data'!$I$250-'Stock Return Data'!I3</f>
        <v>-7.5501382159952838E-3</v>
      </c>
      <c r="F3" s="2">
        <f>'Stock Return Data'!$K$250-'Stock Return Data'!K3</f>
        <v>-1.3060458815874858E-4</v>
      </c>
      <c r="G3" s="2">
        <f>'Stock Return Data'!$M$250-'Stock Return Data'!M3</f>
        <v>1.9991810530135018E-2</v>
      </c>
      <c r="H3" s="2">
        <f>'Stock Return Data'!$O$250-'Stock Return Data'!O3</f>
        <v>4.3600518915253702E-3</v>
      </c>
      <c r="I3" s="2">
        <f>'Stock Return Data'!$Q$250-'Stock Return Data'!Q3</f>
        <v>9.7838169814658121E-3</v>
      </c>
      <c r="J3" s="2">
        <f>'Stock Return Data'!$S$250-'Stock Return Data'!S3</f>
        <v>1.4032510542714821E-2</v>
      </c>
      <c r="K3" s="2">
        <f>'Stock Return Data'!$U$250-'Stock Return Data'!U3</f>
        <v>1.1638530890108287E-2</v>
      </c>
      <c r="L3" s="2">
        <f>'Stock Return Data'!$W$250-'Stock Return Data'!W3</f>
        <v>2.7743745839270501E-2</v>
      </c>
      <c r="M3" s="2">
        <f>'Stock Return Data'!$Y$250-'Stock Return Data'!Y3</f>
        <v>5.4241329295316387E-2</v>
      </c>
      <c r="N3" s="2">
        <f>'Stock Return Data'!$AA$250-'Stock Return Data'!AA3</f>
        <v>6.168212694018774E-3</v>
      </c>
      <c r="O3" s="2">
        <f>'Stock Return Data'!$AC$250-'Stock Return Data'!AC3</f>
        <v>1.0408439331429143E-2</v>
      </c>
      <c r="P3" s="2">
        <f>'Stock Return Data'!$AE$250-'Stock Return Data'!AE3</f>
        <v>1.8234603183166203E-2</v>
      </c>
    </row>
    <row r="4" spans="1:16" x14ac:dyDescent="0.3">
      <c r="A4" s="1">
        <v>44845</v>
      </c>
      <c r="B4" s="2">
        <f>'Stock Return Data'!$C$250-'Stock Return Data'!C4</f>
        <v>1.4707764514864139E-2</v>
      </c>
      <c r="C4" s="2">
        <f>'Stock Return Data'!$E$250-'Stock Return Data'!E4</f>
        <v>2.0566382600367236E-2</v>
      </c>
      <c r="D4" s="2">
        <f>'Stock Return Data'!$G$250-'Stock Return Data'!G4</f>
        <v>2.6891875064665324E-2</v>
      </c>
      <c r="E4" s="2">
        <f>'Stock Return Data'!$I$250-'Stock Return Data'!I4</f>
        <v>2.6901333883434273E-2</v>
      </c>
      <c r="F4" s="2">
        <f>'Stock Return Data'!$K$250-'Stock Return Data'!K4</f>
        <v>2.5038272526845179E-2</v>
      </c>
      <c r="G4" s="2">
        <f>'Stock Return Data'!$M$250-'Stock Return Data'!M4</f>
        <v>6.0126099917588143E-3</v>
      </c>
      <c r="H4" s="2">
        <f>'Stock Return Data'!$O$250-'Stock Return Data'!O4</f>
        <v>4.5146346588115935E-2</v>
      </c>
      <c r="I4" s="2">
        <f>'Stock Return Data'!$Q$250-'Stock Return Data'!Q4</f>
        <v>1.811796280389423E-2</v>
      </c>
      <c r="J4" s="2">
        <f>'Stock Return Data'!$S$250-'Stock Return Data'!S4</f>
        <v>1.4123683467367522E-3</v>
      </c>
      <c r="K4" s="2">
        <f>'Stock Return Data'!$U$250-'Stock Return Data'!U4</f>
        <v>2.0316276364372207E-2</v>
      </c>
      <c r="L4" s="2">
        <f>'Stock Return Data'!$W$250-'Stock Return Data'!W4</f>
        <v>1.5362673928726228E-2</v>
      </c>
      <c r="M4" s="2">
        <f>'Stock Return Data'!$Y$250-'Stock Return Data'!Y4</f>
        <v>5.4441833284906427E-2</v>
      </c>
      <c r="N4" s="2">
        <f>'Stock Return Data'!$AA$250-'Stock Return Data'!AA4</f>
        <v>7.8063637530620164E-2</v>
      </c>
      <c r="O4" s="2">
        <f>'Stock Return Data'!$AC$250-'Stock Return Data'!AC4</f>
        <v>1.5267953370058086E-2</v>
      </c>
      <c r="P4" s="2">
        <f>'Stock Return Data'!$AE$250-'Stock Return Data'!AE4</f>
        <v>1.2192689218823476E-2</v>
      </c>
    </row>
    <row r="5" spans="1:16" x14ac:dyDescent="0.3">
      <c r="A5" s="1">
        <v>44846</v>
      </c>
      <c r="B5" s="2">
        <f>'Stock Return Data'!$C$250-'Stock Return Data'!C5</f>
        <v>-6.3645266318776103E-4</v>
      </c>
      <c r="C5" s="2">
        <f>'Stock Return Data'!$E$250-'Stock Return Data'!E5</f>
        <v>-2.8073150342035405E-2</v>
      </c>
      <c r="D5" s="2">
        <f>'Stock Return Data'!$G$250-'Stock Return Data'!G5</f>
        <v>-1.2975283380919534E-2</v>
      </c>
      <c r="E5" s="2">
        <f>'Stock Return Data'!$I$250-'Stock Return Data'!I5</f>
        <v>-3.1014644130198618E-3</v>
      </c>
      <c r="F5" s="2">
        <f>'Stock Return Data'!$K$250-'Stock Return Data'!K5</f>
        <v>-1.835994830838264E-2</v>
      </c>
      <c r="G5" s="2">
        <f>'Stock Return Data'!$M$250-'Stock Return Data'!M5</f>
        <v>-1.0360965512455441E-2</v>
      </c>
      <c r="H5" s="2">
        <f>'Stock Return Data'!$O$250-'Stock Return Data'!O5</f>
        <v>1.7167395827833262E-2</v>
      </c>
      <c r="I5" s="2">
        <f>'Stock Return Data'!$Q$250-'Stock Return Data'!Q5</f>
        <v>-1.5148816767031711E-2</v>
      </c>
      <c r="J5" s="2">
        <f>'Stock Return Data'!$S$250-'Stock Return Data'!S5</f>
        <v>-2.2811621176269777E-2</v>
      </c>
      <c r="K5" s="2">
        <f>'Stock Return Data'!$U$250-'Stock Return Data'!U5</f>
        <v>5.4557808322542182E-3</v>
      </c>
      <c r="L5" s="2">
        <f>'Stock Return Data'!$W$250-'Stock Return Data'!W5</f>
        <v>1.3455630076402991E-3</v>
      </c>
      <c r="M5" s="2">
        <f>'Stock Return Data'!$Y$250-'Stock Return Data'!Y5</f>
        <v>-1.4282346857541095E-2</v>
      </c>
      <c r="N5" s="2">
        <f>'Stock Return Data'!$AA$250-'Stock Return Data'!AA5</f>
        <v>2.7294973257399026E-2</v>
      </c>
      <c r="O5" s="2">
        <f>'Stock Return Data'!$AC$250-'Stock Return Data'!AC5</f>
        <v>-2.9385500826201822E-3</v>
      </c>
      <c r="P5" s="2">
        <f>'Stock Return Data'!$AE$250-'Stock Return Data'!AE5</f>
        <v>-2.9341627592603798E-2</v>
      </c>
    </row>
    <row r="6" spans="1:16" x14ac:dyDescent="0.3">
      <c r="A6" s="1">
        <v>44847</v>
      </c>
      <c r="B6" s="2">
        <f>'Stock Return Data'!$C$250-'Stock Return Data'!C6</f>
        <v>1.9222030766234553E-2</v>
      </c>
      <c r="C6" s="2">
        <f>'Stock Return Data'!$E$250-'Stock Return Data'!E6</f>
        <v>-9.1324651845344912E-3</v>
      </c>
      <c r="D6" s="2">
        <f>'Stock Return Data'!$G$250-'Stock Return Data'!G6</f>
        <v>-3.0316189748489111E-2</v>
      </c>
      <c r="E6" s="2">
        <f>'Stock Return Data'!$I$250-'Stock Return Data'!I6</f>
        <v>6.499334645129284E-3</v>
      </c>
      <c r="F6" s="2">
        <f>'Stock Return Data'!$K$250-'Stock Return Data'!K6</f>
        <v>7.3000371423526961E-3</v>
      </c>
      <c r="G6" s="2">
        <f>'Stock Return Data'!$M$250-'Stock Return Data'!M6</f>
        <v>5.6774634320139444E-3</v>
      </c>
      <c r="H6" s="2">
        <f>'Stock Return Data'!$O$250-'Stock Return Data'!O6</f>
        <v>-4.3901497233042999E-2</v>
      </c>
      <c r="I6" s="2">
        <f>'Stock Return Data'!$Q$250-'Stock Return Data'!Q6</f>
        <v>2.0406611465386373E-2</v>
      </c>
      <c r="J6" s="2">
        <f>'Stock Return Data'!$S$250-'Stock Return Data'!S6</f>
        <v>-1.8673174568006764E-2</v>
      </c>
      <c r="K6" s="2">
        <f>'Stock Return Data'!$U$250-'Stock Return Data'!U6</f>
        <v>1.1304048935860275E-2</v>
      </c>
      <c r="L6" s="2">
        <f>'Stock Return Data'!$W$250-'Stock Return Data'!W6</f>
        <v>1.0017959203260401E-2</v>
      </c>
      <c r="M6" s="2">
        <f>'Stock Return Data'!$Y$250-'Stock Return Data'!Y6</f>
        <v>2.1899540092338798E-2</v>
      </c>
      <c r="N6" s="2">
        <f>'Stock Return Data'!$AA$250-'Stock Return Data'!AA6</f>
        <v>2.77509465069685E-2</v>
      </c>
      <c r="O6" s="2">
        <f>'Stock Return Data'!$AC$250-'Stock Return Data'!AC6</f>
        <v>9.0042904518810481E-3</v>
      </c>
      <c r="P6" s="2">
        <f>'Stock Return Data'!$AE$250-'Stock Return Data'!AE6</f>
        <v>1.0743671605095855E-2</v>
      </c>
    </row>
    <row r="7" spans="1:16" x14ac:dyDescent="0.3">
      <c r="A7" s="1">
        <v>44848</v>
      </c>
      <c r="B7" s="2">
        <f>'Stock Return Data'!$C$250-'Stock Return Data'!C7</f>
        <v>7.221449926211241E-3</v>
      </c>
      <c r="C7" s="2">
        <f>'Stock Return Data'!$E$250-'Stock Return Data'!E7</f>
        <v>-6.2508548125118774E-3</v>
      </c>
      <c r="D7" s="2">
        <f>'Stock Return Data'!$G$250-'Stock Return Data'!G7</f>
        <v>-1.9521322508204889E-2</v>
      </c>
      <c r="E7" s="2">
        <f>'Stock Return Data'!$I$250-'Stock Return Data'!I7</f>
        <v>-3.7937331993987987E-2</v>
      </c>
      <c r="F7" s="2">
        <f>'Stock Return Data'!$K$250-'Stock Return Data'!K7</f>
        <v>9.5793935440380024E-3</v>
      </c>
      <c r="G7" s="2">
        <f>'Stock Return Data'!$M$250-'Stock Return Data'!M7</f>
        <v>-9.2127861338406631E-3</v>
      </c>
      <c r="H7" s="2">
        <f>'Stock Return Data'!$O$250-'Stock Return Data'!O7</f>
        <v>-1.6927064708567155E-2</v>
      </c>
      <c r="I7" s="2">
        <f>'Stock Return Data'!$Q$250-'Stock Return Data'!Q7</f>
        <v>-1.6853356378787807E-2</v>
      </c>
      <c r="J7" s="2">
        <f>'Stock Return Data'!$S$250-'Stock Return Data'!S7</f>
        <v>4.6746236602870405E-3</v>
      </c>
      <c r="K7" s="2">
        <f>'Stock Return Data'!$U$250-'Stock Return Data'!U7</f>
        <v>3.9877293988233456E-3</v>
      </c>
      <c r="L7" s="2">
        <f>'Stock Return Data'!$W$250-'Stock Return Data'!W7</f>
        <v>5.6915679253075335E-3</v>
      </c>
      <c r="M7" s="2">
        <f>'Stock Return Data'!$Y$250-'Stock Return Data'!Y7</f>
        <v>7.9542452903944016E-3</v>
      </c>
      <c r="N7" s="2">
        <f>'Stock Return Data'!$AA$250-'Stock Return Data'!AA7</f>
        <v>2.0874095046959897E-2</v>
      </c>
      <c r="O7" s="2">
        <f>'Stock Return Data'!$AC$250-'Stock Return Data'!AC7</f>
        <v>1.9021556817571577E-3</v>
      </c>
      <c r="P7" s="2">
        <f>'Stock Return Data'!$AE$250-'Stock Return Data'!AE7</f>
        <v>7.6223363543996168E-4</v>
      </c>
    </row>
    <row r="8" spans="1:16" x14ac:dyDescent="0.3">
      <c r="A8" s="1">
        <v>44851</v>
      </c>
      <c r="B8" s="2">
        <f>'Stock Return Data'!$C$250-'Stock Return Data'!C8</f>
        <v>-8.6162081892907326E-3</v>
      </c>
      <c r="C8" s="2">
        <f>'Stock Return Data'!$E$250-'Stock Return Data'!E8</f>
        <v>-5.5578324095261339E-3</v>
      </c>
      <c r="D8" s="2">
        <f>'Stock Return Data'!$G$250-'Stock Return Data'!G8</f>
        <v>9.2311597216000896E-3</v>
      </c>
      <c r="E8" s="2">
        <f>'Stock Return Data'!$I$250-'Stock Return Data'!I8</f>
        <v>-1.0309620996368696E-2</v>
      </c>
      <c r="F8" s="2">
        <f>'Stock Return Data'!$K$250-'Stock Return Data'!K8</f>
        <v>5.1227920075247197E-3</v>
      </c>
      <c r="G8" s="2">
        <f>'Stock Return Data'!$M$250-'Stock Return Data'!M8</f>
        <v>8.3315986985701843E-4</v>
      </c>
      <c r="H8" s="2">
        <f>'Stock Return Data'!$O$250-'Stock Return Data'!O8</f>
        <v>-2.4261562603174617E-3</v>
      </c>
      <c r="I8" s="2">
        <f>'Stock Return Data'!$Q$250-'Stock Return Data'!Q8</f>
        <v>1.6898379425827628E-2</v>
      </c>
      <c r="J8" s="2">
        <f>'Stock Return Data'!$S$250-'Stock Return Data'!S8</f>
        <v>2.0699359399680931E-2</v>
      </c>
      <c r="K8" s="2">
        <f>'Stock Return Data'!$U$250-'Stock Return Data'!U8</f>
        <v>7.4184900990799532E-3</v>
      </c>
      <c r="L8" s="2">
        <f>'Stock Return Data'!$W$250-'Stock Return Data'!W8</f>
        <v>7.86797678902737E-3</v>
      </c>
      <c r="M8" s="2">
        <f>'Stock Return Data'!$Y$250-'Stock Return Data'!Y8</f>
        <v>-4.4179081540848764E-2</v>
      </c>
      <c r="N8" s="2">
        <f>'Stock Return Data'!$AA$250-'Stock Return Data'!AA8</f>
        <v>-0.1057720858134439</v>
      </c>
      <c r="O8" s="2">
        <f>'Stock Return Data'!$AC$250-'Stock Return Data'!AC8</f>
        <v>-8.7495882770895587E-3</v>
      </c>
      <c r="P8" s="2">
        <f>'Stock Return Data'!$AE$250-'Stock Return Data'!AE8</f>
        <v>4.5182630744813705E-3</v>
      </c>
    </row>
    <row r="9" spans="1:16" x14ac:dyDescent="0.3">
      <c r="A9" s="1">
        <v>44852</v>
      </c>
      <c r="B9" s="2">
        <f>'Stock Return Data'!$C$250-'Stock Return Data'!C9</f>
        <v>-3.9461819933396564E-2</v>
      </c>
      <c r="C9" s="2">
        <f>'Stock Return Data'!$E$250-'Stock Return Data'!E9</f>
        <v>-1.4122746884472806E-2</v>
      </c>
      <c r="D9" s="2">
        <f>'Stock Return Data'!$G$250-'Stock Return Data'!G9</f>
        <v>-1.3377896488966768E-2</v>
      </c>
      <c r="E9" s="2">
        <f>'Stock Return Data'!$I$250-'Stock Return Data'!I9</f>
        <v>-8.8886475492451437E-3</v>
      </c>
      <c r="F9" s="2">
        <f>'Stock Return Data'!$K$250-'Stock Return Data'!K9</f>
        <v>-8.4889193940974866E-3</v>
      </c>
      <c r="G9" s="2">
        <f>'Stock Return Data'!$M$250-'Stock Return Data'!M9</f>
        <v>-2.2943863285906002E-2</v>
      </c>
      <c r="H9" s="2">
        <f>'Stock Return Data'!$O$250-'Stock Return Data'!O9</f>
        <v>-3.2712655680394567E-2</v>
      </c>
      <c r="I9" s="2">
        <f>'Stock Return Data'!$Q$250-'Stock Return Data'!Q9</f>
        <v>-1.6490645746293206E-2</v>
      </c>
      <c r="J9" s="2">
        <f>'Stock Return Data'!$S$250-'Stock Return Data'!S9</f>
        <v>3.0137002141053863E-2</v>
      </c>
      <c r="K9" s="2">
        <f>'Stock Return Data'!$U$250-'Stock Return Data'!U9</f>
        <v>-1.8115876862693406E-2</v>
      </c>
      <c r="L9" s="2">
        <f>'Stock Return Data'!$W$250-'Stock Return Data'!W9</f>
        <v>-1.9402031812442072E-2</v>
      </c>
      <c r="M9" s="2">
        <f>'Stock Return Data'!$Y$250-'Stock Return Data'!Y9</f>
        <v>5.8042095295978693E-3</v>
      </c>
      <c r="N9" s="2">
        <f>'Stock Return Data'!$AA$250-'Stock Return Data'!AA9</f>
        <v>-3.4100243681820096E-2</v>
      </c>
      <c r="O9" s="2">
        <f>'Stock Return Data'!$AC$250-'Stock Return Data'!AC9</f>
        <v>-1.164266388431252E-2</v>
      </c>
      <c r="P9" s="2">
        <f>'Stock Return Data'!$AE$250-'Stock Return Data'!AE9</f>
        <v>-4.8772090815813872E-2</v>
      </c>
    </row>
    <row r="10" spans="1:16" x14ac:dyDescent="0.3">
      <c r="A10" s="1">
        <v>44853</v>
      </c>
      <c r="B10" s="2">
        <f>'Stock Return Data'!$C$250-'Stock Return Data'!C10</f>
        <v>1.7761396968101505E-3</v>
      </c>
      <c r="C10" s="2">
        <f>'Stock Return Data'!$E$250-'Stock Return Data'!E10</f>
        <v>1.590409803640179E-2</v>
      </c>
      <c r="D10" s="2">
        <f>'Stock Return Data'!$G$250-'Stock Return Data'!G10</f>
        <v>4.8542241348216589E-3</v>
      </c>
      <c r="E10" s="2">
        <f>'Stock Return Data'!$I$250-'Stock Return Data'!I10</f>
        <v>1.2476633565068762E-2</v>
      </c>
      <c r="F10" s="2">
        <f>'Stock Return Data'!$K$250-'Stock Return Data'!K10</f>
        <v>-3.1457953497195084E-3</v>
      </c>
      <c r="G10" s="2">
        <f>'Stock Return Data'!$M$250-'Stock Return Data'!M10</f>
        <v>-1.6493684725320951E-2</v>
      </c>
      <c r="H10" s="2">
        <f>'Stock Return Data'!$O$250-'Stock Return Data'!O10</f>
        <v>2.6179870959476423E-2</v>
      </c>
      <c r="I10" s="2">
        <f>'Stock Return Data'!$Q$250-'Stock Return Data'!Q10</f>
        <v>8.923473564033238E-3</v>
      </c>
      <c r="J10" s="2">
        <f>'Stock Return Data'!$S$250-'Stock Return Data'!S10</f>
        <v>6.1982586712968678E-3</v>
      </c>
      <c r="K10" s="2">
        <f>'Stock Return Data'!$U$250-'Stock Return Data'!U10</f>
        <v>4.0085418609110838E-3</v>
      </c>
      <c r="L10" s="2">
        <f>'Stock Return Data'!$W$250-'Stock Return Data'!W10</f>
        <v>7.2776426077076628E-3</v>
      </c>
      <c r="M10" s="2">
        <f>'Stock Return Data'!$Y$250-'Stock Return Data'!Y10</f>
        <v>-3.0261065290558284E-3</v>
      </c>
      <c r="N10" s="2">
        <f>'Stock Return Data'!$AA$250-'Stock Return Data'!AA10</f>
        <v>-0.18738017440275548</v>
      </c>
      <c r="O10" s="2">
        <f>'Stock Return Data'!$AC$250-'Stock Return Data'!AC10</f>
        <v>1.0942725439678603E-2</v>
      </c>
      <c r="P10" s="2">
        <f>'Stock Return Data'!$AE$250-'Stock Return Data'!AE10</f>
        <v>-3.6095522887694541E-2</v>
      </c>
    </row>
    <row r="11" spans="1:16" x14ac:dyDescent="0.3">
      <c r="A11" s="1">
        <v>44854</v>
      </c>
      <c r="B11" s="2">
        <f>'Stock Return Data'!$C$250-'Stock Return Data'!C11</f>
        <v>-1.85256465841824E-2</v>
      </c>
      <c r="C11" s="2">
        <f>'Stock Return Data'!$E$250-'Stock Return Data'!E11</f>
        <v>-1.0331439812496193E-2</v>
      </c>
      <c r="D11" s="2">
        <f>'Stock Return Data'!$G$250-'Stock Return Data'!G11</f>
        <v>-2.0543603831953264E-2</v>
      </c>
      <c r="E11" s="2">
        <f>'Stock Return Data'!$I$250-'Stock Return Data'!I11</f>
        <v>-1.006097794832852E-2</v>
      </c>
      <c r="F11" s="2">
        <f>'Stock Return Data'!$K$250-'Stock Return Data'!K11</f>
        <v>-1.1334475904471035E-2</v>
      </c>
      <c r="G11" s="2">
        <f>'Stock Return Data'!$M$250-'Stock Return Data'!M11</f>
        <v>-8.3875122713225909E-3</v>
      </c>
      <c r="H11" s="2">
        <f>'Stock Return Data'!$O$250-'Stock Return Data'!O11</f>
        <v>1.2428437017824187E-2</v>
      </c>
      <c r="I11" s="2">
        <f>'Stock Return Data'!$Q$250-'Stock Return Data'!Q11</f>
        <v>2.435390469755952E-3</v>
      </c>
      <c r="J11" s="2">
        <f>'Stock Return Data'!$S$250-'Stock Return Data'!S11</f>
        <v>-1.8563002199004083E-2</v>
      </c>
      <c r="K11" s="2">
        <f>'Stock Return Data'!$U$250-'Stock Return Data'!U11</f>
        <v>-7.5014688795546755E-3</v>
      </c>
      <c r="L11" s="2">
        <f>'Stock Return Data'!$W$250-'Stock Return Data'!W11</f>
        <v>5.6814957591050097E-3</v>
      </c>
      <c r="M11" s="2">
        <f>'Stock Return Data'!$Y$250-'Stock Return Data'!Y11</f>
        <v>1.2171091992908945E-2</v>
      </c>
      <c r="N11" s="2">
        <f>'Stock Return Data'!$AA$250-'Stock Return Data'!AA11</f>
        <v>4.4006050531856557E-2</v>
      </c>
      <c r="O11" s="2">
        <f>'Stock Return Data'!$AC$250-'Stock Return Data'!AC11</f>
        <v>-1.0243534692361899E-2</v>
      </c>
      <c r="P11" s="2">
        <f>'Stock Return Data'!$AE$250-'Stock Return Data'!AE11</f>
        <v>2.6384512284843103E-2</v>
      </c>
    </row>
    <row r="12" spans="1:16" x14ac:dyDescent="0.3">
      <c r="A12" s="1">
        <v>44855</v>
      </c>
      <c r="B12" s="2">
        <f>'Stock Return Data'!$C$250-'Stock Return Data'!C12</f>
        <v>4.2507982551006879E-2</v>
      </c>
      <c r="C12" s="2">
        <f>'Stock Return Data'!$E$250-'Stock Return Data'!E12</f>
        <v>1.0966857005319949E-2</v>
      </c>
      <c r="D12" s="2">
        <f>'Stock Return Data'!$G$250-'Stock Return Data'!G12</f>
        <v>-8.3309086744797877E-3</v>
      </c>
      <c r="E12" s="2">
        <f>'Stock Return Data'!$I$250-'Stock Return Data'!I12</f>
        <v>6.0661011764149208E-4</v>
      </c>
      <c r="F12" s="2">
        <f>'Stock Return Data'!$K$250-'Stock Return Data'!K12</f>
        <v>6.5104388507057648E-3</v>
      </c>
      <c r="G12" s="2">
        <f>'Stock Return Data'!$M$250-'Stock Return Data'!M12</f>
        <v>1.3009139345354552E-2</v>
      </c>
      <c r="H12" s="2">
        <f>'Stock Return Data'!$O$250-'Stock Return Data'!O12</f>
        <v>4.6943751891349736E-2</v>
      </c>
      <c r="I12" s="2">
        <f>'Stock Return Data'!$Q$250-'Stock Return Data'!Q12</f>
        <v>1.6431362883200032E-2</v>
      </c>
      <c r="J12" s="2">
        <f>'Stock Return Data'!$S$250-'Stock Return Data'!S12</f>
        <v>7.6986739792964708E-3</v>
      </c>
      <c r="K12" s="2">
        <f>'Stock Return Data'!$U$250-'Stock Return Data'!U12</f>
        <v>5.916147055205421E-3</v>
      </c>
      <c r="L12" s="2">
        <f>'Stock Return Data'!$W$250-'Stock Return Data'!W12</f>
        <v>5.1477835687106788E-3</v>
      </c>
      <c r="M12" s="2">
        <f>'Stock Return Data'!$Y$250-'Stock Return Data'!Y12</f>
        <v>5.4380580825896752E-2</v>
      </c>
      <c r="N12" s="2">
        <f>'Stock Return Data'!$AA$250-'Stock Return Data'!AA12</f>
        <v>3.4258100334468168E-2</v>
      </c>
      <c r="O12" s="2">
        <f>'Stock Return Data'!$AC$250-'Stock Return Data'!AC12</f>
        <v>1.0709314893230171E-2</v>
      </c>
      <c r="P12" s="2">
        <f>'Stock Return Data'!$AE$250-'Stock Return Data'!AE12</f>
        <v>1.8520571691735088E-3</v>
      </c>
    </row>
    <row r="13" spans="1:16" x14ac:dyDescent="0.3">
      <c r="A13" s="1">
        <v>44858</v>
      </c>
      <c r="B13" s="2">
        <f>'Stock Return Data'!$C$250-'Stock Return Data'!C13</f>
        <v>-1.0767049282609156E-2</v>
      </c>
      <c r="C13" s="2">
        <f>'Stock Return Data'!$E$250-'Stock Return Data'!E13</f>
        <v>-6.1173617786490914E-3</v>
      </c>
      <c r="D13" s="2">
        <f>'Stock Return Data'!$G$250-'Stock Return Data'!G13</f>
        <v>-2.9821594382224001E-3</v>
      </c>
      <c r="E13" s="2">
        <f>'Stock Return Data'!$I$250-'Stock Return Data'!I13</f>
        <v>-1.1222931468917641E-2</v>
      </c>
      <c r="F13" s="2">
        <f>'Stock Return Data'!$K$250-'Stock Return Data'!K13</f>
        <v>-6.7960759795314945E-3</v>
      </c>
      <c r="G13" s="2">
        <f>'Stock Return Data'!$M$250-'Stock Return Data'!M13</f>
        <v>-4.7915281225585377E-3</v>
      </c>
      <c r="H13" s="2">
        <f>'Stock Return Data'!$O$250-'Stock Return Data'!O13</f>
        <v>-2.5624986880277659E-2</v>
      </c>
      <c r="I13" s="2">
        <f>'Stock Return Data'!$Q$250-'Stock Return Data'!Q13</f>
        <v>-1.5541867428740183E-2</v>
      </c>
      <c r="J13" s="2">
        <f>'Stock Return Data'!$S$250-'Stock Return Data'!S13</f>
        <v>7.4204971989848658E-5</v>
      </c>
      <c r="K13" s="2">
        <f>'Stock Return Data'!$U$250-'Stock Return Data'!U13</f>
        <v>-2.617866633549861E-3</v>
      </c>
      <c r="L13" s="2">
        <f>'Stock Return Data'!$W$250-'Stock Return Data'!W13</f>
        <v>-5.5303843445472511E-3</v>
      </c>
      <c r="M13" s="2">
        <f>'Stock Return Data'!$Y$250-'Stock Return Data'!Y13</f>
        <v>5.4453533837775236E-2</v>
      </c>
      <c r="N13" s="2">
        <f>'Stock Return Data'!$AA$250-'Stock Return Data'!AA13</f>
        <v>-1.1172827768408907E-2</v>
      </c>
      <c r="O13" s="2">
        <f>'Stock Return Data'!$AC$250-'Stock Return Data'!AC13</f>
        <v>-1.0842503372607377E-3</v>
      </c>
      <c r="P13" s="2">
        <f>'Stock Return Data'!$AE$250-'Stock Return Data'!AE13</f>
        <v>-2.3077837117267586E-3</v>
      </c>
    </row>
    <row r="14" spans="1:16" x14ac:dyDescent="0.3">
      <c r="A14" s="1">
        <v>44859</v>
      </c>
      <c r="B14" s="2">
        <f>'Stock Return Data'!$C$250-'Stock Return Data'!C14</f>
        <v>-1.0812449034534844E-3</v>
      </c>
      <c r="C14" s="2">
        <f>'Stock Return Data'!$E$250-'Stock Return Data'!E14</f>
        <v>3.7102468508113245E-3</v>
      </c>
      <c r="D14" s="2">
        <f>'Stock Return Data'!$G$250-'Stock Return Data'!G14</f>
        <v>6.2451644467141224E-3</v>
      </c>
      <c r="E14" s="2">
        <f>'Stock Return Data'!$I$250-'Stock Return Data'!I14</f>
        <v>-5.2272392293662099E-3</v>
      </c>
      <c r="F14" s="2">
        <f>'Stock Return Data'!$K$250-'Stock Return Data'!K14</f>
        <v>3.5563508278484163E-3</v>
      </c>
      <c r="G14" s="2">
        <f>'Stock Return Data'!$M$250-'Stock Return Data'!M14</f>
        <v>5.3112308710533667E-3</v>
      </c>
      <c r="H14" s="2">
        <f>'Stock Return Data'!$O$250-'Stock Return Data'!O14</f>
        <v>3.2986993965052155E-2</v>
      </c>
      <c r="I14" s="2">
        <f>'Stock Return Data'!$Q$250-'Stock Return Data'!Q14</f>
        <v>-1.8563162107042105E-2</v>
      </c>
      <c r="J14" s="2">
        <f>'Stock Return Data'!$S$250-'Stock Return Data'!S14</f>
        <v>-3.0904512880295939E-2</v>
      </c>
      <c r="K14" s="2">
        <f>'Stock Return Data'!$U$250-'Stock Return Data'!U14</f>
        <v>5.4392760746188465E-3</v>
      </c>
      <c r="L14" s="2">
        <f>'Stock Return Data'!$W$250-'Stock Return Data'!W14</f>
        <v>7.7892040117874817E-3</v>
      </c>
      <c r="M14" s="2">
        <f>'Stock Return Data'!$Y$250-'Stock Return Data'!Y14</f>
        <v>5.4401259638480359E-2</v>
      </c>
      <c r="N14" s="2">
        <f>'Stock Return Data'!$AA$250-'Stock Return Data'!AA14</f>
        <v>5.1622758148564298E-2</v>
      </c>
      <c r="O14" s="2">
        <f>'Stock Return Data'!$AC$250-'Stock Return Data'!AC14</f>
        <v>-6.7887356734741095E-3</v>
      </c>
      <c r="P14" s="2">
        <f>'Stock Return Data'!$AE$250-'Stock Return Data'!AE14</f>
        <v>-8.0087808764062914E-3</v>
      </c>
    </row>
    <row r="15" spans="1:16" x14ac:dyDescent="0.3">
      <c r="A15" s="1">
        <v>44861</v>
      </c>
      <c r="B15" s="2">
        <f>'Stock Return Data'!$C$250-'Stock Return Data'!C15</f>
        <v>-2.5349531899633151E-2</v>
      </c>
      <c r="C15" s="2">
        <f>'Stock Return Data'!$E$250-'Stock Return Data'!E15</f>
        <v>-2.5357831897591249E-3</v>
      </c>
      <c r="D15" s="2">
        <f>'Stock Return Data'!$G$250-'Stock Return Data'!G15</f>
        <v>-4.1053389382681013E-3</v>
      </c>
      <c r="E15" s="2">
        <f>'Stock Return Data'!$I$250-'Stock Return Data'!I15</f>
        <v>-9.0320824061314257E-3</v>
      </c>
      <c r="F15" s="2">
        <f>'Stock Return Data'!$K$250-'Stock Return Data'!K15</f>
        <v>-4.5390222739111457E-3</v>
      </c>
      <c r="G15" s="2">
        <f>'Stock Return Data'!$M$250-'Stock Return Data'!M15</f>
        <v>2.7287452106028718E-3</v>
      </c>
      <c r="H15" s="2">
        <f>'Stock Return Data'!$O$250-'Stock Return Data'!O15</f>
        <v>-2.261302716036602E-2</v>
      </c>
      <c r="I15" s="2">
        <f>'Stock Return Data'!$Q$250-'Stock Return Data'!Q15</f>
        <v>-5.6285106711206762E-3</v>
      </c>
      <c r="J15" s="2">
        <f>'Stock Return Data'!$S$250-'Stock Return Data'!S15</f>
        <v>1.5181944045952194E-2</v>
      </c>
      <c r="K15" s="2">
        <f>'Stock Return Data'!$U$250-'Stock Return Data'!U15</f>
        <v>-2.9871257156623268E-2</v>
      </c>
      <c r="L15" s="2">
        <f>'Stock Return Data'!$W$250-'Stock Return Data'!W15</f>
        <v>-1.7098042030403798E-2</v>
      </c>
      <c r="M15" s="2">
        <f>'Stock Return Data'!$Y$250-'Stock Return Data'!Y15</f>
        <v>-3.3770216115770746E-2</v>
      </c>
      <c r="N15" s="2">
        <f>'Stock Return Data'!$AA$250-'Stock Return Data'!AA15</f>
        <v>3.593011745592354E-2</v>
      </c>
      <c r="O15" s="2">
        <f>'Stock Return Data'!$AC$250-'Stock Return Data'!AC15</f>
        <v>-2.2821217067685095E-2</v>
      </c>
      <c r="P15" s="2">
        <f>'Stock Return Data'!$AE$250-'Stock Return Data'!AE15</f>
        <v>2.9462734966231568E-2</v>
      </c>
    </row>
    <row r="16" spans="1:16" x14ac:dyDescent="0.3">
      <c r="A16" s="1">
        <v>44862</v>
      </c>
      <c r="B16" s="2">
        <f>'Stock Return Data'!$C$250-'Stock Return Data'!C16</f>
        <v>2.4484684138637389E-2</v>
      </c>
      <c r="C16" s="2">
        <f>'Stock Return Data'!$E$250-'Stock Return Data'!E16</f>
        <v>-1.310543209944405E-2</v>
      </c>
      <c r="D16" s="2">
        <f>'Stock Return Data'!$G$250-'Stock Return Data'!G16</f>
        <v>3.2877529173066947E-3</v>
      </c>
      <c r="E16" s="2">
        <f>'Stock Return Data'!$I$250-'Stock Return Data'!I16</f>
        <v>7.3611789891837361E-3</v>
      </c>
      <c r="F16" s="2">
        <f>'Stock Return Data'!$K$250-'Stock Return Data'!K16</f>
        <v>-8.4407064593774832E-4</v>
      </c>
      <c r="G16" s="2">
        <f>'Stock Return Data'!$M$250-'Stock Return Data'!M16</f>
        <v>1.2848068143085632E-3</v>
      </c>
      <c r="H16" s="2">
        <f>'Stock Return Data'!$O$250-'Stock Return Data'!O16</f>
        <v>-1.3636063971727966E-2</v>
      </c>
      <c r="I16" s="2">
        <f>'Stock Return Data'!$Q$250-'Stock Return Data'!Q16</f>
        <v>-3.5589517866112391E-3</v>
      </c>
      <c r="J16" s="2">
        <f>'Stock Return Data'!$S$250-'Stock Return Data'!S16</f>
        <v>-2.5675939764765784E-2</v>
      </c>
      <c r="K16" s="2">
        <f>'Stock Return Data'!$U$250-'Stock Return Data'!U16</f>
        <v>-3.0518159285429294E-2</v>
      </c>
      <c r="L16" s="2">
        <f>'Stock Return Data'!$W$250-'Stock Return Data'!W16</f>
        <v>-2.9567180577233426E-2</v>
      </c>
      <c r="M16" s="2">
        <f>'Stock Return Data'!$Y$250-'Stock Return Data'!Y16</f>
        <v>7.7559235552522856E-3</v>
      </c>
      <c r="N16" s="2">
        <f>'Stock Return Data'!$AA$250-'Stock Return Data'!AA16</f>
        <v>1.2303182019172224E-2</v>
      </c>
      <c r="O16" s="2">
        <f>'Stock Return Data'!$AC$250-'Stock Return Data'!AC16</f>
        <v>4.2877112902641084E-3</v>
      </c>
      <c r="P16" s="2">
        <f>'Stock Return Data'!$AE$250-'Stock Return Data'!AE16</f>
        <v>-8.5394770268617083E-4</v>
      </c>
    </row>
    <row r="17" spans="1:16" x14ac:dyDescent="0.3">
      <c r="A17" s="1">
        <v>44865</v>
      </c>
      <c r="B17" s="2">
        <f>'Stock Return Data'!$C$250-'Stock Return Data'!C17</f>
        <v>-1.2933929984118988E-2</v>
      </c>
      <c r="C17" s="2">
        <f>'Stock Return Data'!$E$250-'Stock Return Data'!E17</f>
        <v>-4.9186744531556498E-3</v>
      </c>
      <c r="D17" s="2">
        <f>'Stock Return Data'!$G$250-'Stock Return Data'!G17</f>
        <v>-9.523854924893228E-3</v>
      </c>
      <c r="E17" s="2">
        <f>'Stock Return Data'!$I$250-'Stock Return Data'!I17</f>
        <v>-1.5784342419427746E-2</v>
      </c>
      <c r="F17" s="2">
        <f>'Stock Return Data'!$K$250-'Stock Return Data'!K17</f>
        <v>4.273798826597704E-3</v>
      </c>
      <c r="G17" s="2">
        <f>'Stock Return Data'!$M$250-'Stock Return Data'!M17</f>
        <v>-7.101728212841359E-3</v>
      </c>
      <c r="H17" s="2">
        <f>'Stock Return Data'!$O$250-'Stock Return Data'!O17</f>
        <v>2.4904779246324546E-2</v>
      </c>
      <c r="I17" s="2">
        <f>'Stock Return Data'!$Q$250-'Stock Return Data'!Q17</f>
        <v>-2.2286832297170753E-2</v>
      </c>
      <c r="J17" s="2">
        <f>'Stock Return Data'!$S$250-'Stock Return Data'!S17</f>
        <v>-5.8887365059610779E-2</v>
      </c>
      <c r="K17" s="2">
        <f>'Stock Return Data'!$U$250-'Stock Return Data'!U17</f>
        <v>-7.7728894898533981E-3</v>
      </c>
      <c r="L17" s="2">
        <f>'Stock Return Data'!$W$250-'Stock Return Data'!W17</f>
        <v>-2.1892818294171473E-2</v>
      </c>
      <c r="M17" s="2">
        <f>'Stock Return Data'!$Y$250-'Stock Return Data'!Y17</f>
        <v>2.2684581278928861E-2</v>
      </c>
      <c r="N17" s="2">
        <f>'Stock Return Data'!$AA$250-'Stock Return Data'!AA17</f>
        <v>2.4686731212537262E-2</v>
      </c>
      <c r="O17" s="2">
        <f>'Stock Return Data'!$AC$250-'Stock Return Data'!AC17</f>
        <v>-3.4756957460370759E-3</v>
      </c>
      <c r="P17" s="2">
        <f>'Stock Return Data'!$AE$250-'Stock Return Data'!AE17</f>
        <v>-1.5309758110098565E-2</v>
      </c>
    </row>
    <row r="18" spans="1:16" x14ac:dyDescent="0.3">
      <c r="A18" s="1">
        <v>44866</v>
      </c>
      <c r="B18" s="2">
        <f>'Stock Return Data'!$C$250-'Stock Return Data'!C18</f>
        <v>-1.4137830189515279E-2</v>
      </c>
      <c r="C18" s="2">
        <f>'Stock Return Data'!$E$250-'Stock Return Data'!E18</f>
        <v>2.6431306939528193E-3</v>
      </c>
      <c r="D18" s="2">
        <f>'Stock Return Data'!$G$250-'Stock Return Data'!G18</f>
        <v>-1.6851639626065798E-2</v>
      </c>
      <c r="E18" s="2">
        <f>'Stock Return Data'!$I$250-'Stock Return Data'!I18</f>
        <v>-2.264975370195146E-2</v>
      </c>
      <c r="F18" s="2">
        <f>'Stock Return Data'!$K$250-'Stock Return Data'!K18</f>
        <v>-2.3109654683614294E-3</v>
      </c>
      <c r="G18" s="2">
        <f>'Stock Return Data'!$M$250-'Stock Return Data'!M18</f>
        <v>-1.0093066607743408E-3</v>
      </c>
      <c r="H18" s="2">
        <f>'Stock Return Data'!$O$250-'Stock Return Data'!O18</f>
        <v>9.2380488364366825E-3</v>
      </c>
      <c r="I18" s="2">
        <f>'Stock Return Data'!$Q$250-'Stock Return Data'!Q18</f>
        <v>1.3744298096143442E-3</v>
      </c>
      <c r="J18" s="2">
        <f>'Stock Return Data'!$S$250-'Stock Return Data'!S18</f>
        <v>-1.8749773040479488E-3</v>
      </c>
      <c r="K18" s="2">
        <f>'Stock Return Data'!$U$250-'Stock Return Data'!U18</f>
        <v>-6.7134855016943908E-4</v>
      </c>
      <c r="L18" s="2">
        <f>'Stock Return Data'!$W$250-'Stock Return Data'!W18</f>
        <v>-7.0300277288418145E-4</v>
      </c>
      <c r="M18" s="2">
        <f>'Stock Return Data'!$Y$250-'Stock Return Data'!Y18</f>
        <v>2.3017541702312017E-2</v>
      </c>
      <c r="N18" s="2">
        <f>'Stock Return Data'!$AA$250-'Stock Return Data'!AA18</f>
        <v>-2.5278328186484365E-2</v>
      </c>
      <c r="O18" s="2">
        <f>'Stock Return Data'!$AC$250-'Stock Return Data'!AC18</f>
        <v>-1.9608521384904164E-2</v>
      </c>
      <c r="P18" s="2">
        <f>'Stock Return Data'!$AE$250-'Stock Return Data'!AE18</f>
        <v>8.4822764713508407E-3</v>
      </c>
    </row>
    <row r="19" spans="1:16" x14ac:dyDescent="0.3">
      <c r="A19" s="1">
        <v>44867</v>
      </c>
      <c r="B19" s="2">
        <f>'Stock Return Data'!$C$250-'Stock Return Data'!C19</f>
        <v>1.4207583097262031E-2</v>
      </c>
      <c r="C19" s="2">
        <f>'Stock Return Data'!$E$250-'Stock Return Data'!E19</f>
        <v>8.1275864623685246E-4</v>
      </c>
      <c r="D19" s="2">
        <f>'Stock Return Data'!$G$250-'Stock Return Data'!G19</f>
        <v>1.531028037851394E-2</v>
      </c>
      <c r="E19" s="2">
        <f>'Stock Return Data'!$I$250-'Stock Return Data'!I19</f>
        <v>1.2863755237107677E-2</v>
      </c>
      <c r="F19" s="2">
        <f>'Stock Return Data'!$K$250-'Stock Return Data'!K19</f>
        <v>-1.0775724400216395E-4</v>
      </c>
      <c r="G19" s="2">
        <f>'Stock Return Data'!$M$250-'Stock Return Data'!M19</f>
        <v>-1.3450457089104946E-2</v>
      </c>
      <c r="H19" s="2">
        <f>'Stock Return Data'!$O$250-'Stock Return Data'!O19</f>
        <v>6.3208722972807737E-3</v>
      </c>
      <c r="I19" s="2">
        <f>'Stock Return Data'!$Q$250-'Stock Return Data'!Q19</f>
        <v>7.5493241072125544E-3</v>
      </c>
      <c r="J19" s="2">
        <f>'Stock Return Data'!$S$250-'Stock Return Data'!S19</f>
        <v>-1.3768941277474517E-2</v>
      </c>
      <c r="K19" s="2">
        <f>'Stock Return Data'!$U$250-'Stock Return Data'!U19</f>
        <v>3.2430155382499474E-3</v>
      </c>
      <c r="L19" s="2">
        <f>'Stock Return Data'!$W$250-'Stock Return Data'!W19</f>
        <v>2.7241034866810343E-3</v>
      </c>
      <c r="M19" s="2">
        <f>'Stock Return Data'!$Y$250-'Stock Return Data'!Y19</f>
        <v>-1.931982269568816E-2</v>
      </c>
      <c r="N19" s="2">
        <f>'Stock Return Data'!$AA$250-'Stock Return Data'!AA19</f>
        <v>3.0558456596457707E-2</v>
      </c>
      <c r="O19" s="2">
        <f>'Stock Return Data'!$AC$250-'Stock Return Data'!AC19</f>
        <v>7.4671697219313342E-3</v>
      </c>
      <c r="P19" s="2">
        <f>'Stock Return Data'!$AE$250-'Stock Return Data'!AE19</f>
        <v>2.1669038563505254E-2</v>
      </c>
    </row>
    <row r="20" spans="1:16" x14ac:dyDescent="0.3">
      <c r="A20" s="1">
        <v>44868</v>
      </c>
      <c r="B20" s="2">
        <f>'Stock Return Data'!$C$250-'Stock Return Data'!C20</f>
        <v>-2.5306373069326895E-2</v>
      </c>
      <c r="C20" s="2">
        <f>'Stock Return Data'!$E$250-'Stock Return Data'!E20</f>
        <v>-2.039982595957307E-4</v>
      </c>
      <c r="D20" s="2">
        <f>'Stock Return Data'!$G$250-'Stock Return Data'!G20</f>
        <v>1.3491549277667031E-3</v>
      </c>
      <c r="E20" s="2">
        <f>'Stock Return Data'!$I$250-'Stock Return Data'!I20</f>
        <v>1.4857414795511259E-2</v>
      </c>
      <c r="F20" s="2">
        <f>'Stock Return Data'!$K$250-'Stock Return Data'!K20</f>
        <v>-1.0564436115303825E-4</v>
      </c>
      <c r="G20" s="2">
        <f>'Stock Return Data'!$M$250-'Stock Return Data'!M20</f>
        <v>3.9633617137187199E-3</v>
      </c>
      <c r="H20" s="2">
        <f>'Stock Return Data'!$O$250-'Stock Return Data'!O20</f>
        <v>8.2893284793976035E-3</v>
      </c>
      <c r="I20" s="2">
        <f>'Stock Return Data'!$Q$250-'Stock Return Data'!Q20</f>
        <v>4.3265023519360041E-3</v>
      </c>
      <c r="J20" s="2">
        <f>'Stock Return Data'!$S$250-'Stock Return Data'!S20</f>
        <v>7.221953982100353E-3</v>
      </c>
      <c r="K20" s="2">
        <f>'Stock Return Data'!$U$250-'Stock Return Data'!U20</f>
        <v>-1.0605679042323254E-3</v>
      </c>
      <c r="L20" s="2">
        <f>'Stock Return Data'!$W$250-'Stock Return Data'!W20</f>
        <v>-2.1056005349350537E-3</v>
      </c>
      <c r="M20" s="2">
        <f>'Stock Return Data'!$Y$250-'Stock Return Data'!Y20</f>
        <v>-1.2347809228010764E-2</v>
      </c>
      <c r="N20" s="2">
        <f>'Stock Return Data'!$AA$250-'Stock Return Data'!AA20</f>
        <v>-8.178730598131477E-5</v>
      </c>
      <c r="O20" s="2">
        <f>'Stock Return Data'!$AC$250-'Stock Return Data'!AC20</f>
        <v>7.9492316456979857E-3</v>
      </c>
      <c r="P20" s="2">
        <f>'Stock Return Data'!$AE$250-'Stock Return Data'!AE20</f>
        <v>-1.6165250366214263E-2</v>
      </c>
    </row>
    <row r="21" spans="1:16" x14ac:dyDescent="0.3">
      <c r="A21" s="1">
        <v>44869</v>
      </c>
      <c r="B21" s="2">
        <f>'Stock Return Data'!$C$250-'Stock Return Data'!C21</f>
        <v>1.0399433208765716E-2</v>
      </c>
      <c r="C21" s="2">
        <f>'Stock Return Data'!$E$250-'Stock Return Data'!E21</f>
        <v>2.032635631714505E-3</v>
      </c>
      <c r="D21" s="2">
        <f>'Stock Return Data'!$G$250-'Stock Return Data'!G21</f>
        <v>1.1100743840537924E-3</v>
      </c>
      <c r="E21" s="2">
        <f>'Stock Return Data'!$I$250-'Stock Return Data'!I21</f>
        <v>1.1282292000140836E-2</v>
      </c>
      <c r="F21" s="2">
        <f>'Stock Return Data'!$K$250-'Stock Return Data'!K21</f>
        <v>4.2631665143757231E-3</v>
      </c>
      <c r="G21" s="2">
        <f>'Stock Return Data'!$M$250-'Stock Return Data'!M21</f>
        <v>1.5675161523830681E-3</v>
      </c>
      <c r="H21" s="2">
        <f>'Stock Return Data'!$O$250-'Stock Return Data'!O21</f>
        <v>-2.5718851951002611E-2</v>
      </c>
      <c r="I21" s="2">
        <f>'Stock Return Data'!$Q$250-'Stock Return Data'!Q21</f>
        <v>-1.1444134018374491E-3</v>
      </c>
      <c r="J21" s="2">
        <f>'Stock Return Data'!$S$250-'Stock Return Data'!S21</f>
        <v>-3.1905206890503013E-4</v>
      </c>
      <c r="K21" s="2">
        <f>'Stock Return Data'!$U$250-'Stock Return Data'!U21</f>
        <v>3.6843262219774945E-3</v>
      </c>
      <c r="L21" s="2">
        <f>'Stock Return Data'!$W$250-'Stock Return Data'!W21</f>
        <v>6.5880311095035393E-3</v>
      </c>
      <c r="M21" s="2">
        <f>'Stock Return Data'!$Y$250-'Stock Return Data'!Y21</f>
        <v>-4.404732098089742E-2</v>
      </c>
      <c r="N21" s="2">
        <f>'Stock Return Data'!$AA$250-'Stock Return Data'!AA21</f>
        <v>-6.2541475544284544E-3</v>
      </c>
      <c r="O21" s="2">
        <f>'Stock Return Data'!$AC$250-'Stock Return Data'!AC21</f>
        <v>-3.2123052522380997E-3</v>
      </c>
      <c r="P21" s="2">
        <f>'Stock Return Data'!$AE$250-'Stock Return Data'!AE21</f>
        <v>1.9525434757237153E-2</v>
      </c>
    </row>
    <row r="22" spans="1:16" x14ac:dyDescent="0.3">
      <c r="A22" s="1">
        <v>44872</v>
      </c>
      <c r="B22" s="2">
        <f>'Stock Return Data'!$C$250-'Stock Return Data'!C22</f>
        <v>-5.1206345844473054E-3</v>
      </c>
      <c r="C22" s="2">
        <f>'Stock Return Data'!$E$250-'Stock Return Data'!E22</f>
        <v>-1.2801469145092739E-2</v>
      </c>
      <c r="D22" s="2">
        <f>'Stock Return Data'!$G$250-'Stock Return Data'!G22</f>
        <v>-4.2045897189142592E-4</v>
      </c>
      <c r="E22" s="2">
        <f>'Stock Return Data'!$I$250-'Stock Return Data'!I22</f>
        <v>4.6662891413560056E-3</v>
      </c>
      <c r="F22" s="2">
        <f>'Stock Return Data'!$K$250-'Stock Return Data'!K22</f>
        <v>-2.2005565484734119E-2</v>
      </c>
      <c r="G22" s="2">
        <f>'Stock Return Data'!$M$250-'Stock Return Data'!M22</f>
        <v>1.5677753014647065E-3</v>
      </c>
      <c r="H22" s="2">
        <f>'Stock Return Data'!$O$250-'Stock Return Data'!O22</f>
        <v>-3.7778551416168408E-3</v>
      </c>
      <c r="I22" s="2">
        <f>'Stock Return Data'!$Q$250-'Stock Return Data'!Q22</f>
        <v>7.7624531288679466E-4</v>
      </c>
      <c r="J22" s="2">
        <f>'Stock Return Data'!$S$250-'Stock Return Data'!S22</f>
        <v>1.4051461324720798E-2</v>
      </c>
      <c r="K22" s="2">
        <f>'Stock Return Data'!$U$250-'Stock Return Data'!U22</f>
        <v>-1.2560166302178558E-2</v>
      </c>
      <c r="L22" s="2">
        <f>'Stock Return Data'!$W$250-'Stock Return Data'!W22</f>
        <v>-2.0609758430718467E-2</v>
      </c>
      <c r="M22" s="2">
        <f>'Stock Return Data'!$Y$250-'Stock Return Data'!Y22</f>
        <v>1.7058431302086896E-2</v>
      </c>
      <c r="N22" s="2">
        <f>'Stock Return Data'!$AA$250-'Stock Return Data'!AA22</f>
        <v>6.168212694018774E-3</v>
      </c>
      <c r="O22" s="2">
        <f>'Stock Return Data'!$AC$250-'Stock Return Data'!AC22</f>
        <v>-2.9775891362253211E-3</v>
      </c>
      <c r="P22" s="2">
        <f>'Stock Return Data'!$AE$250-'Stock Return Data'!AE22</f>
        <v>2.7146391415100823E-3</v>
      </c>
    </row>
    <row r="23" spans="1:16" x14ac:dyDescent="0.3">
      <c r="A23" s="1">
        <v>44874</v>
      </c>
      <c r="B23" s="2">
        <f>'Stock Return Data'!$C$250-'Stock Return Data'!C23</f>
        <v>1.5896153927580623E-2</v>
      </c>
      <c r="C23" s="2">
        <f>'Stock Return Data'!$E$250-'Stock Return Data'!E23</f>
        <v>-2.3621632580978283E-2</v>
      </c>
      <c r="D23" s="2">
        <f>'Stock Return Data'!$G$250-'Stock Return Data'!G23</f>
        <v>-4.7149606348392955E-3</v>
      </c>
      <c r="E23" s="2">
        <f>'Stock Return Data'!$I$250-'Stock Return Data'!I23</f>
        <v>-2.147701027944949E-3</v>
      </c>
      <c r="F23" s="2">
        <f>'Stock Return Data'!$K$250-'Stock Return Data'!K23</f>
        <v>9.1979545133291391E-3</v>
      </c>
      <c r="G23" s="2">
        <f>'Stock Return Data'!$M$250-'Stock Return Data'!M23</f>
        <v>-1.9083007792580292E-2</v>
      </c>
      <c r="H23" s="2">
        <f>'Stock Return Data'!$O$250-'Stock Return Data'!O23</f>
        <v>-1.4633297441192974E-2</v>
      </c>
      <c r="I23" s="2">
        <f>'Stock Return Data'!$Q$250-'Stock Return Data'!Q23</f>
        <v>9.0547510197264286E-3</v>
      </c>
      <c r="J23" s="2">
        <f>'Stock Return Data'!$S$250-'Stock Return Data'!S23</f>
        <v>-1.3228573058999781E-3</v>
      </c>
      <c r="K23" s="2">
        <f>'Stock Return Data'!$U$250-'Stock Return Data'!U23</f>
        <v>1.1271242084975028E-2</v>
      </c>
      <c r="L23" s="2">
        <f>'Stock Return Data'!$W$250-'Stock Return Data'!W23</f>
        <v>1.204088271661316E-2</v>
      </c>
      <c r="M23" s="2">
        <f>'Stock Return Data'!$Y$250-'Stock Return Data'!Y23</f>
        <v>3.4614402293123903E-2</v>
      </c>
      <c r="N23" s="2">
        <f>'Stock Return Data'!$AA$250-'Stock Return Data'!AA23</f>
        <v>-6.1017259562879036E-3</v>
      </c>
      <c r="O23" s="2">
        <f>'Stock Return Data'!$AC$250-'Stock Return Data'!AC23</f>
        <v>-8.8551725604599334E-3</v>
      </c>
      <c r="P23" s="2">
        <f>'Stock Return Data'!$AE$250-'Stock Return Data'!AE23</f>
        <v>-2.7299464371772848E-2</v>
      </c>
    </row>
    <row r="24" spans="1:16" x14ac:dyDescent="0.3">
      <c r="A24" s="1">
        <v>44875</v>
      </c>
      <c r="B24" s="2">
        <f>'Stock Return Data'!$C$250-'Stock Return Data'!C24</f>
        <v>1.3798615136213419E-2</v>
      </c>
      <c r="C24" s="2">
        <f>'Stock Return Data'!$E$250-'Stock Return Data'!E24</f>
        <v>1.0023856313985377E-2</v>
      </c>
      <c r="D24" s="2">
        <f>'Stock Return Data'!$G$250-'Stock Return Data'!G24</f>
        <v>2.2506216974312191E-3</v>
      </c>
      <c r="E24" s="2">
        <f>'Stock Return Data'!$I$250-'Stock Return Data'!I24</f>
        <v>6.4608554082524524E-3</v>
      </c>
      <c r="F24" s="2">
        <f>'Stock Return Data'!$K$250-'Stock Return Data'!K24</f>
        <v>6.3316344085415262E-4</v>
      </c>
      <c r="G24" s="2">
        <f>'Stock Return Data'!$M$250-'Stock Return Data'!M24</f>
        <v>1.4314937814944776E-2</v>
      </c>
      <c r="H24" s="2">
        <f>'Stock Return Data'!$O$250-'Stock Return Data'!O24</f>
        <v>4.6298551975630417E-2</v>
      </c>
      <c r="I24" s="2">
        <f>'Stock Return Data'!$Q$250-'Stock Return Data'!Q24</f>
        <v>1.4944136333199923E-2</v>
      </c>
      <c r="J24" s="2">
        <f>'Stock Return Data'!$S$250-'Stock Return Data'!S24</f>
        <v>-1.8609885194976704E-3</v>
      </c>
      <c r="K24" s="2">
        <f>'Stock Return Data'!$U$250-'Stock Return Data'!U24</f>
        <v>1.7230811105410512E-2</v>
      </c>
      <c r="L24" s="2">
        <f>'Stock Return Data'!$W$250-'Stock Return Data'!W24</f>
        <v>1.7046689770215145E-2</v>
      </c>
      <c r="M24" s="2">
        <f>'Stock Return Data'!$Y$250-'Stock Return Data'!Y24</f>
        <v>9.9825592175168398E-3</v>
      </c>
      <c r="N24" s="2">
        <f>'Stock Return Data'!$AA$250-'Stock Return Data'!AA24</f>
        <v>1.0760663341267442E-4</v>
      </c>
      <c r="O24" s="2">
        <f>'Stock Return Data'!$AC$250-'Stock Return Data'!AC24</f>
        <v>1.0038862710754094E-2</v>
      </c>
      <c r="P24" s="2">
        <f>'Stock Return Data'!$AE$250-'Stock Return Data'!AE24</f>
        <v>3.5352102166928003E-2</v>
      </c>
    </row>
    <row r="25" spans="1:16" x14ac:dyDescent="0.3">
      <c r="A25" s="1">
        <v>44876</v>
      </c>
      <c r="B25" s="2">
        <f>'Stock Return Data'!$C$250-'Stock Return Data'!C25</f>
        <v>-4.3189895633211871E-3</v>
      </c>
      <c r="C25" s="2">
        <f>'Stock Return Data'!$E$250-'Stock Return Data'!E25</f>
        <v>2.803521793985228E-3</v>
      </c>
      <c r="D25" s="2">
        <f>'Stock Return Data'!$G$250-'Stock Return Data'!G25</f>
        <v>-3.4994928071063039E-2</v>
      </c>
      <c r="E25" s="2">
        <f>'Stock Return Data'!$I$250-'Stock Return Data'!I25</f>
        <v>-4.5034443148398239E-2</v>
      </c>
      <c r="F25" s="2">
        <f>'Stock Return Data'!$K$250-'Stock Return Data'!K25</f>
        <v>-8.0316985886077878E-4</v>
      </c>
      <c r="G25" s="2">
        <f>'Stock Return Data'!$M$250-'Stock Return Data'!M25</f>
        <v>3.0171255436520087E-4</v>
      </c>
      <c r="H25" s="2">
        <f>'Stock Return Data'!$O$250-'Stock Return Data'!O25</f>
        <v>-1.9628436613060166E-3</v>
      </c>
      <c r="I25" s="2">
        <f>'Stock Return Data'!$Q$250-'Stock Return Data'!Q25</f>
        <v>-1.4872346056351113E-2</v>
      </c>
      <c r="J25" s="2">
        <f>'Stock Return Data'!$S$250-'Stock Return Data'!S25</f>
        <v>3.3277509393992995E-2</v>
      </c>
      <c r="K25" s="2">
        <f>'Stock Return Data'!$U$250-'Stock Return Data'!U25</f>
        <v>-2.4997068799436931E-2</v>
      </c>
      <c r="L25" s="2">
        <f>'Stock Return Data'!$W$250-'Stock Return Data'!W25</f>
        <v>2.6390304836386436E-3</v>
      </c>
      <c r="M25" s="2">
        <f>'Stock Return Data'!$Y$250-'Stock Return Data'!Y25</f>
        <v>-6.2191800337270684E-3</v>
      </c>
      <c r="N25" s="2">
        <f>'Stock Return Data'!$AA$250-'Stock Return Data'!AA25</f>
        <v>1.8216405465103259E-2</v>
      </c>
      <c r="O25" s="2">
        <f>'Stock Return Data'!$AC$250-'Stock Return Data'!AC25</f>
        <v>-1.6541653961931841E-3</v>
      </c>
      <c r="P25" s="2">
        <f>'Stock Return Data'!$AE$250-'Stock Return Data'!AE25</f>
        <v>1.0179272597514053E-4</v>
      </c>
    </row>
    <row r="26" spans="1:16" x14ac:dyDescent="0.3">
      <c r="A26" s="1">
        <v>44879</v>
      </c>
      <c r="B26" s="2">
        <f>'Stock Return Data'!$C$250-'Stock Return Data'!C26</f>
        <v>7.8281889562667219E-3</v>
      </c>
      <c r="C26" s="2">
        <f>'Stock Return Data'!$E$250-'Stock Return Data'!E26</f>
        <v>2.5312865609235388E-2</v>
      </c>
      <c r="D26" s="2">
        <f>'Stock Return Data'!$G$250-'Stock Return Data'!G26</f>
        <v>-6.354395367870371E-3</v>
      </c>
      <c r="E26" s="2">
        <f>'Stock Return Data'!$I$250-'Stock Return Data'!I26</f>
        <v>-9.3409880241228874E-3</v>
      </c>
      <c r="F26" s="2">
        <f>'Stock Return Data'!$K$250-'Stock Return Data'!K26</f>
        <v>5.6532061286732344E-3</v>
      </c>
      <c r="G26" s="2">
        <f>'Stock Return Data'!$M$250-'Stock Return Data'!M26</f>
        <v>2.696175233388623E-2</v>
      </c>
      <c r="H26" s="2">
        <f>'Stock Return Data'!$O$250-'Stock Return Data'!O26</f>
        <v>1.0643219630999165E-2</v>
      </c>
      <c r="I26" s="2">
        <f>'Stock Return Data'!$Q$250-'Stock Return Data'!Q26</f>
        <v>7.6605279245809538E-3</v>
      </c>
      <c r="J26" s="2">
        <f>'Stock Return Data'!$S$250-'Stock Return Data'!S26</f>
        <v>7.0290728207322893E-3</v>
      </c>
      <c r="K26" s="2">
        <f>'Stock Return Data'!$U$250-'Stock Return Data'!U26</f>
        <v>1.2279503242272208E-3</v>
      </c>
      <c r="L26" s="2">
        <f>'Stock Return Data'!$W$250-'Stock Return Data'!W26</f>
        <v>3.1456986368912643E-3</v>
      </c>
      <c r="M26" s="2">
        <f>'Stock Return Data'!$Y$250-'Stock Return Data'!Y26</f>
        <v>1.6644120138771756E-2</v>
      </c>
      <c r="N26" s="2">
        <f>'Stock Return Data'!$AA$250-'Stock Return Data'!AA26</f>
        <v>7.0651718409012534E-5</v>
      </c>
      <c r="O26" s="2">
        <f>'Stock Return Data'!$AC$250-'Stock Return Data'!AC26</f>
        <v>9.6683409075254863E-3</v>
      </c>
      <c r="P26" s="2">
        <f>'Stock Return Data'!$AE$250-'Stock Return Data'!AE26</f>
        <v>7.5080743561889811E-3</v>
      </c>
    </row>
    <row r="27" spans="1:16" x14ac:dyDescent="0.3">
      <c r="A27" s="1">
        <v>44880</v>
      </c>
      <c r="B27" s="2">
        <f>'Stock Return Data'!$C$250-'Stock Return Data'!C27</f>
        <v>-2.9171231519061445E-3</v>
      </c>
      <c r="C27" s="2">
        <f>'Stock Return Data'!$E$250-'Stock Return Data'!E27</f>
        <v>1.6386802638407166E-3</v>
      </c>
      <c r="D27" s="2">
        <f>'Stock Return Data'!$G$250-'Stock Return Data'!G27</f>
        <v>-3.1573305436245055E-3</v>
      </c>
      <c r="E27" s="2">
        <f>'Stock Return Data'!$I$250-'Stock Return Data'!I27</f>
        <v>-5.1480220230202493E-3</v>
      </c>
      <c r="F27" s="2">
        <f>'Stock Return Data'!$K$250-'Stock Return Data'!K27</f>
        <v>-8.0782484436761441E-4</v>
      </c>
      <c r="G27" s="2">
        <f>'Stock Return Data'!$M$250-'Stock Return Data'!M27</f>
        <v>6.9012239198708285E-3</v>
      </c>
      <c r="H27" s="2">
        <f>'Stock Return Data'!$O$250-'Stock Return Data'!O27</f>
        <v>-9.901362786353821E-4</v>
      </c>
      <c r="I27" s="2">
        <f>'Stock Return Data'!$Q$250-'Stock Return Data'!Q27</f>
        <v>3.6667695339576284E-3</v>
      </c>
      <c r="J27" s="2">
        <f>'Stock Return Data'!$S$250-'Stock Return Data'!S27</f>
        <v>2.2763542016104314E-2</v>
      </c>
      <c r="K27" s="2">
        <f>'Stock Return Data'!$U$250-'Stock Return Data'!U27</f>
        <v>4.9686601484706808E-3</v>
      </c>
      <c r="L27" s="2">
        <f>'Stock Return Data'!$W$250-'Stock Return Data'!W27</f>
        <v>3.649313627907963E-3</v>
      </c>
      <c r="M27" s="2">
        <f>'Stock Return Data'!$Y$250-'Stock Return Data'!Y27</f>
        <v>-4.5060014069665366E-2</v>
      </c>
      <c r="N27" s="2">
        <f>'Stock Return Data'!$AA$250-'Stock Return Data'!AA27</f>
        <v>1.2228818754624874E-2</v>
      </c>
      <c r="O27" s="2">
        <f>'Stock Return Data'!$AC$250-'Stock Return Data'!AC27</f>
        <v>-7.1596490414437925E-3</v>
      </c>
      <c r="P27" s="2">
        <f>'Stock Return Data'!$AE$250-'Stock Return Data'!AE27</f>
        <v>-7.6764109640200086E-4</v>
      </c>
    </row>
    <row r="28" spans="1:16" x14ac:dyDescent="0.3">
      <c r="A28" s="1">
        <v>44881</v>
      </c>
      <c r="B28" s="2">
        <f>'Stock Return Data'!$C$250-'Stock Return Data'!C28</f>
        <v>-1.0372441916024568E-2</v>
      </c>
      <c r="C28" s="2">
        <f>'Stock Return Data'!$E$250-'Stock Return Data'!E28</f>
        <v>-1.0422399818925801E-2</v>
      </c>
      <c r="D28" s="2">
        <f>'Stock Return Data'!$G$250-'Stock Return Data'!G28</f>
        <v>1.2387353624392192E-4</v>
      </c>
      <c r="E28" s="2">
        <f>'Stock Return Data'!$I$250-'Stock Return Data'!I28</f>
        <v>-5.1807558131116375E-3</v>
      </c>
      <c r="F28" s="2">
        <f>'Stock Return Data'!$K$250-'Stock Return Data'!K28</f>
        <v>5.662357506493439E-3</v>
      </c>
      <c r="G28" s="2">
        <f>'Stock Return Data'!$M$250-'Stock Return Data'!M28</f>
        <v>4.6157303892101747E-3</v>
      </c>
      <c r="H28" s="2">
        <f>'Stock Return Data'!$O$250-'Stock Return Data'!O28</f>
        <v>2.3711766685061406E-2</v>
      </c>
      <c r="I28" s="2">
        <f>'Stock Return Data'!$Q$250-'Stock Return Data'!Q28</f>
        <v>-1.4893472767416455E-3</v>
      </c>
      <c r="J28" s="2">
        <f>'Stock Return Data'!$S$250-'Stock Return Data'!S28</f>
        <v>2.0689754197414926E-2</v>
      </c>
      <c r="K28" s="2">
        <f>'Stock Return Data'!$U$250-'Stock Return Data'!U28</f>
        <v>7.0390056866799647E-3</v>
      </c>
      <c r="L28" s="2">
        <f>'Stock Return Data'!$W$250-'Stock Return Data'!W28</f>
        <v>1.0634126777230607E-2</v>
      </c>
      <c r="M28" s="2">
        <f>'Stock Return Data'!$Y$250-'Stock Return Data'!Y28</f>
        <v>-4.1850283445618308E-2</v>
      </c>
      <c r="N28" s="2">
        <f>'Stock Return Data'!$AA$250-'Stock Return Data'!AA28</f>
        <v>1.8363334645238295E-2</v>
      </c>
      <c r="O28" s="2">
        <f>'Stock Return Data'!$AC$250-'Stock Return Data'!AC28</f>
        <v>2.209628036879523E-2</v>
      </c>
      <c r="P28" s="2">
        <f>'Stock Return Data'!$AE$250-'Stock Return Data'!AE28</f>
        <v>-1.2410705174422738E-2</v>
      </c>
    </row>
    <row r="29" spans="1:16" x14ac:dyDescent="0.3">
      <c r="A29" s="1">
        <v>44882</v>
      </c>
      <c r="B29" s="2">
        <f>'Stock Return Data'!$C$250-'Stock Return Data'!C29</f>
        <v>-1.9932910530487593E-2</v>
      </c>
      <c r="C29" s="2">
        <f>'Stock Return Data'!$E$250-'Stock Return Data'!E29</f>
        <v>1.2066204819174295E-2</v>
      </c>
      <c r="D29" s="2">
        <f>'Stock Return Data'!$G$250-'Stock Return Data'!G29</f>
        <v>1.2747162964397195E-2</v>
      </c>
      <c r="E29" s="2">
        <f>'Stock Return Data'!$I$250-'Stock Return Data'!I29</f>
        <v>9.9481026949944425E-3</v>
      </c>
      <c r="F29" s="2">
        <f>'Stock Return Data'!$K$250-'Stock Return Data'!K29</f>
        <v>4.2380808681732069E-3</v>
      </c>
      <c r="G29" s="2">
        <f>'Stock Return Data'!$M$250-'Stock Return Data'!M29</f>
        <v>2.4472883503265084E-3</v>
      </c>
      <c r="H29" s="2">
        <f>'Stock Return Data'!$O$250-'Stock Return Data'!O29</f>
        <v>1.1760180442266607E-2</v>
      </c>
      <c r="I29" s="2">
        <f>'Stock Return Data'!$Q$250-'Stock Return Data'!Q29</f>
        <v>-1.0910022633223035E-2</v>
      </c>
      <c r="J29" s="2">
        <f>'Stock Return Data'!$S$250-'Stock Return Data'!S29</f>
        <v>1.7184461299045387E-2</v>
      </c>
      <c r="K29" s="2">
        <f>'Stock Return Data'!$U$250-'Stock Return Data'!U29</f>
        <v>-1.6193140492084493E-2</v>
      </c>
      <c r="L29" s="2">
        <f>'Stock Return Data'!$W$250-'Stock Return Data'!W29</f>
        <v>-8.7045555421796927E-4</v>
      </c>
      <c r="M29" s="2">
        <f>'Stock Return Data'!$Y$250-'Stock Return Data'!Y29</f>
        <v>9.1225465137014239E-3</v>
      </c>
      <c r="N29" s="2">
        <f>'Stock Return Data'!$AA$250-'Stock Return Data'!AA29</f>
        <v>1.8513891706364395E-2</v>
      </c>
      <c r="O29" s="2">
        <f>'Stock Return Data'!$AC$250-'Stock Return Data'!AC29</f>
        <v>1.4993152515121056E-2</v>
      </c>
      <c r="P29" s="2">
        <f>'Stock Return Data'!$AE$250-'Stock Return Data'!AE29</f>
        <v>9.8622739763360272E-3</v>
      </c>
    </row>
    <row r="30" spans="1:16" x14ac:dyDescent="0.3">
      <c r="A30" s="1">
        <v>44883</v>
      </c>
      <c r="B30" s="2">
        <f>'Stock Return Data'!$C$250-'Stock Return Data'!C30</f>
        <v>3.0689478834353388E-2</v>
      </c>
      <c r="C30" s="2">
        <f>'Stock Return Data'!$E$250-'Stock Return Data'!E30</f>
        <v>1.3686714280125009E-2</v>
      </c>
      <c r="D30" s="2">
        <f>'Stock Return Data'!$G$250-'Stock Return Data'!G30</f>
        <v>-8.4006974481864571E-3</v>
      </c>
      <c r="E30" s="2">
        <f>'Stock Return Data'!$I$250-'Stock Return Data'!I30</f>
        <v>-3.4398139941056679E-3</v>
      </c>
      <c r="F30" s="2">
        <f>'Stock Return Data'!$K$250-'Stock Return Data'!K30</f>
        <v>-8.1876475915967743E-4</v>
      </c>
      <c r="G30" s="2">
        <f>'Stock Return Data'!$M$250-'Stock Return Data'!M30</f>
        <v>8.9950600247874751E-3</v>
      </c>
      <c r="H30" s="2">
        <f>'Stock Return Data'!$O$250-'Stock Return Data'!O30</f>
        <v>2.52348145314885E-2</v>
      </c>
      <c r="I30" s="2">
        <f>'Stock Return Data'!$Q$250-'Stock Return Data'!Q30</f>
        <v>4.5546169854589064E-3</v>
      </c>
      <c r="J30" s="2">
        <f>'Stock Return Data'!$S$250-'Stock Return Data'!S30</f>
        <v>-1.8200094116900597E-2</v>
      </c>
      <c r="K30" s="2">
        <f>'Stock Return Data'!$U$250-'Stock Return Data'!U30</f>
        <v>-9.6594679251631038E-3</v>
      </c>
      <c r="L30" s="2">
        <f>'Stock Return Data'!$W$250-'Stock Return Data'!W30</f>
        <v>7.6403528197332704E-3</v>
      </c>
      <c r="M30" s="2">
        <f>'Stock Return Data'!$Y$250-'Stock Return Data'!Y30</f>
        <v>3.804475135319757E-2</v>
      </c>
      <c r="N30" s="2">
        <f>'Stock Return Data'!$AA$250-'Stock Return Data'!AA30</f>
        <v>-6.3317873059811815E-3</v>
      </c>
      <c r="O30" s="2">
        <f>'Stock Return Data'!$AC$250-'Stock Return Data'!AC30</f>
        <v>5.0363639547295518E-3</v>
      </c>
      <c r="P30" s="2">
        <f>'Stock Return Data'!$AE$250-'Stock Return Data'!AE30</f>
        <v>2.6027606225138816E-2</v>
      </c>
    </row>
    <row r="31" spans="1:16" x14ac:dyDescent="0.3">
      <c r="A31" s="1">
        <v>44886</v>
      </c>
      <c r="B31" s="2">
        <f>'Stock Return Data'!$C$250-'Stock Return Data'!C31</f>
        <v>1.5743139246953506E-2</v>
      </c>
      <c r="C31" s="2">
        <f>'Stock Return Data'!$E$250-'Stock Return Data'!E31</f>
        <v>1.85902498794209E-3</v>
      </c>
      <c r="D31" s="2">
        <f>'Stock Return Data'!$G$250-'Stock Return Data'!G31</f>
        <v>8.236096270860015E-3</v>
      </c>
      <c r="E31" s="2">
        <f>'Stock Return Data'!$I$250-'Stock Return Data'!I31</f>
        <v>1.6155211755081254E-2</v>
      </c>
      <c r="F31" s="2">
        <f>'Stock Return Data'!$K$250-'Stock Return Data'!K31</f>
        <v>-1.0200282305694279E-2</v>
      </c>
      <c r="G31" s="2">
        <f>'Stock Return Data'!$M$250-'Stock Return Data'!M31</f>
        <v>1.2573423114690034E-2</v>
      </c>
      <c r="H31" s="2">
        <f>'Stock Return Data'!$O$250-'Stock Return Data'!O31</f>
        <v>2.9740706575427531E-2</v>
      </c>
      <c r="I31" s="2">
        <f>'Stock Return Data'!$Q$250-'Stock Return Data'!Q31</f>
        <v>8.4631675977685644E-3</v>
      </c>
      <c r="J31" s="2">
        <f>'Stock Return Data'!$S$250-'Stock Return Data'!S31</f>
        <v>-1.3952439487712515E-2</v>
      </c>
      <c r="K31" s="2">
        <f>'Stock Return Data'!$U$250-'Stock Return Data'!U31</f>
        <v>3.3666325148429691E-3</v>
      </c>
      <c r="L31" s="2">
        <f>'Stock Return Data'!$W$250-'Stock Return Data'!W31</f>
        <v>9.1458855127405092E-3</v>
      </c>
      <c r="M31" s="2">
        <f>'Stock Return Data'!$Y$250-'Stock Return Data'!Y31</f>
        <v>-4.5377235270424754E-2</v>
      </c>
      <c r="N31" s="2">
        <f>'Stock Return Data'!$AA$250-'Stock Return Data'!AA31</f>
        <v>1.234105220019153E-2</v>
      </c>
      <c r="O31" s="2">
        <f>'Stock Return Data'!$AC$250-'Stock Return Data'!AC31</f>
        <v>-3.5637777678382927E-3</v>
      </c>
      <c r="P31" s="2">
        <f>'Stock Return Data'!$AE$250-'Stock Return Data'!AE31</f>
        <v>3.2331241387221356E-2</v>
      </c>
    </row>
    <row r="32" spans="1:16" x14ac:dyDescent="0.3">
      <c r="A32" s="1">
        <v>44887</v>
      </c>
      <c r="B32" s="2">
        <f>'Stock Return Data'!$C$250-'Stock Return Data'!C32</f>
        <v>-1.4291017194708457E-2</v>
      </c>
      <c r="C32" s="2">
        <f>'Stock Return Data'!$E$250-'Stock Return Data'!E32</f>
        <v>2.9486995121389276E-3</v>
      </c>
      <c r="D32" s="2">
        <f>'Stock Return Data'!$G$250-'Stock Return Data'!G32</f>
        <v>-5.9098717448091273E-3</v>
      </c>
      <c r="E32" s="2">
        <f>'Stock Return Data'!$I$250-'Stock Return Data'!I32</f>
        <v>-1.0404921338065943E-2</v>
      </c>
      <c r="F32" s="2">
        <f>'Stock Return Data'!$K$250-'Stock Return Data'!K32</f>
        <v>2.0657962453408413E-3</v>
      </c>
      <c r="G32" s="2">
        <f>'Stock Return Data'!$M$250-'Stock Return Data'!M32</f>
        <v>-7.760250254511299E-3</v>
      </c>
      <c r="H32" s="2">
        <f>'Stock Return Data'!$O$250-'Stock Return Data'!O32</f>
        <v>5.4360125545076562E-2</v>
      </c>
      <c r="I32" s="2">
        <f>'Stock Return Data'!$Q$250-'Stock Return Data'!Q32</f>
        <v>-7.0810528470734851E-3</v>
      </c>
      <c r="J32" s="2">
        <f>'Stock Return Data'!$S$250-'Stock Return Data'!S32</f>
        <v>-1.3604398134659962E-2</v>
      </c>
      <c r="K32" s="2">
        <f>'Stock Return Data'!$U$250-'Stock Return Data'!U32</f>
        <v>1.3701173703169348E-3</v>
      </c>
      <c r="L32" s="2">
        <f>'Stock Return Data'!$W$250-'Stock Return Data'!W32</f>
        <v>4.6460630089851518E-3</v>
      </c>
      <c r="M32" s="2">
        <f>'Stock Return Data'!$Y$250-'Stock Return Data'!Y32</f>
        <v>-3.3641098633540756E-2</v>
      </c>
      <c r="N32" s="2">
        <f>'Stock Return Data'!$AA$250-'Stock Return Data'!AA32</f>
        <v>1.2379392818242499E-2</v>
      </c>
      <c r="O32" s="2">
        <f>'Stock Return Data'!$AC$250-'Stock Return Data'!AC32</f>
        <v>4.8105677386000483E-3</v>
      </c>
      <c r="P32" s="2">
        <f>'Stock Return Data'!$AE$250-'Stock Return Data'!AE32</f>
        <v>6.3700667152089378E-3</v>
      </c>
    </row>
    <row r="33" spans="1:16" x14ac:dyDescent="0.3">
      <c r="A33" s="1">
        <v>44888</v>
      </c>
      <c r="B33" s="2">
        <f>'Stock Return Data'!$C$250-'Stock Return Data'!C33</f>
        <v>6.422845311845702E-3</v>
      </c>
      <c r="C33" s="2">
        <f>'Stock Return Data'!$E$250-'Stock Return Data'!E33</f>
        <v>-5.1239334472131942E-3</v>
      </c>
      <c r="D33" s="2">
        <f>'Stock Return Data'!$G$250-'Stock Return Data'!G33</f>
        <v>1.3014016538879663E-3</v>
      </c>
      <c r="E33" s="2">
        <f>'Stock Return Data'!$I$250-'Stock Return Data'!I33</f>
        <v>1.5385896390869062E-3</v>
      </c>
      <c r="F33" s="2">
        <f>'Stock Return Data'!$K$250-'Stock Return Data'!K33</f>
        <v>2.7806845248205831E-3</v>
      </c>
      <c r="G33" s="2">
        <f>'Stock Return Data'!$M$250-'Stock Return Data'!M33</f>
        <v>2.6073830131311524E-3</v>
      </c>
      <c r="H33" s="2">
        <f>'Stock Return Data'!$O$250-'Stock Return Data'!O33</f>
        <v>-7.7876764457204331E-2</v>
      </c>
      <c r="I33" s="2">
        <f>'Stock Return Data'!$Q$250-'Stock Return Data'!Q33</f>
        <v>4.4064564350333596E-3</v>
      </c>
      <c r="J33" s="2">
        <f>'Stock Return Data'!$S$250-'Stock Return Data'!S33</f>
        <v>1.6206967783210072E-2</v>
      </c>
      <c r="K33" s="2">
        <f>'Stock Return Data'!$U$250-'Stock Return Data'!U33</f>
        <v>8.554299848775912E-3</v>
      </c>
      <c r="L33" s="2">
        <f>'Stock Return Data'!$W$250-'Stock Return Data'!W33</f>
        <v>6.150796599124958E-3</v>
      </c>
      <c r="M33" s="2">
        <f>'Stock Return Data'!$Y$250-'Stock Return Data'!Y33</f>
        <v>-4.5163504067867122E-2</v>
      </c>
      <c r="N33" s="2">
        <f>'Stock Return Data'!$AA$250-'Stock Return Data'!AA33</f>
        <v>1.8668212694018728E-2</v>
      </c>
      <c r="O33" s="2">
        <f>'Stock Return Data'!$AC$250-'Stock Return Data'!AC33</f>
        <v>-6.1504784965111658E-4</v>
      </c>
      <c r="P33" s="2">
        <f>'Stock Return Data'!$AE$250-'Stock Return Data'!AE33</f>
        <v>-6.8807398709965391E-3</v>
      </c>
    </row>
    <row r="34" spans="1:16" x14ac:dyDescent="0.3">
      <c r="A34" s="1">
        <v>44889</v>
      </c>
      <c r="B34" s="2">
        <f>'Stock Return Data'!$C$250-'Stock Return Data'!C34</f>
        <v>3.6897323138621366E-4</v>
      </c>
      <c r="C34" s="2">
        <f>'Stock Return Data'!$E$250-'Stock Return Data'!E34</f>
        <v>1.0530008425457246E-2</v>
      </c>
      <c r="D34" s="2">
        <f>'Stock Return Data'!$G$250-'Stock Return Data'!G34</f>
        <v>-2.244329892965076E-2</v>
      </c>
      <c r="E34" s="2">
        <f>'Stock Return Data'!$I$250-'Stock Return Data'!I34</f>
        <v>-2.9126586848175619E-2</v>
      </c>
      <c r="F34" s="2">
        <f>'Stock Return Data'!$K$250-'Stock Return Data'!K34</f>
        <v>-2.9406222745485128E-2</v>
      </c>
      <c r="G34" s="2">
        <f>'Stock Return Data'!$M$250-'Stock Return Data'!M34</f>
        <v>-1.5109901413085948E-3</v>
      </c>
      <c r="H34" s="2">
        <f>'Stock Return Data'!$O$250-'Stock Return Data'!O34</f>
        <v>1.8271099948660571E-3</v>
      </c>
      <c r="I34" s="2">
        <f>'Stock Return Data'!$Q$250-'Stock Return Data'!Q34</f>
        <v>-1.139040317791061E-2</v>
      </c>
      <c r="J34" s="2">
        <f>'Stock Return Data'!$S$250-'Stock Return Data'!S34</f>
        <v>-6.2115154520766503E-3</v>
      </c>
      <c r="K34" s="2">
        <f>'Stock Return Data'!$U$250-'Stock Return Data'!U34</f>
        <v>-5.9334709110271347E-2</v>
      </c>
      <c r="L34" s="2">
        <f>'Stock Return Data'!$W$250-'Stock Return Data'!W34</f>
        <v>-3.2000948489571052E-2</v>
      </c>
      <c r="M34" s="2">
        <f>'Stock Return Data'!$Y$250-'Stock Return Data'!Y34</f>
        <v>-4.5044105363448106E-2</v>
      </c>
      <c r="N34" s="2">
        <f>'Stock Return Data'!$AA$250-'Stock Return Data'!AA34</f>
        <v>6.168212694018774E-3</v>
      </c>
      <c r="O34" s="2">
        <f>'Stock Return Data'!$AC$250-'Stock Return Data'!AC34</f>
        <v>9.7201670363160776E-4</v>
      </c>
      <c r="P34" s="2">
        <f>'Stock Return Data'!$AE$250-'Stock Return Data'!AE34</f>
        <v>8.4021966369022703E-4</v>
      </c>
    </row>
    <row r="35" spans="1:16" x14ac:dyDescent="0.3">
      <c r="A35" s="1">
        <v>44890</v>
      </c>
      <c r="B35" s="2">
        <f>'Stock Return Data'!$C$250-'Stock Return Data'!C35</f>
        <v>-9.762712144420157E-5</v>
      </c>
      <c r="C35" s="2">
        <f>'Stock Return Data'!$E$250-'Stock Return Data'!E35</f>
        <v>-1.126798711374323E-2</v>
      </c>
      <c r="D35" s="2">
        <f>'Stock Return Data'!$G$250-'Stock Return Data'!G35</f>
        <v>2.5407354927580597E-3</v>
      </c>
      <c r="E35" s="2">
        <f>'Stock Return Data'!$I$250-'Stock Return Data'!I35</f>
        <v>-3.2494779356295974E-3</v>
      </c>
      <c r="F35" s="2">
        <f>'Stock Return Data'!$K$250-'Stock Return Data'!K35</f>
        <v>-1.6690961942155941E-2</v>
      </c>
      <c r="G35" s="2">
        <f>'Stock Return Data'!$M$250-'Stock Return Data'!M35</f>
        <v>2.6054453081139337E-3</v>
      </c>
      <c r="H35" s="2">
        <f>'Stock Return Data'!$O$250-'Stock Return Data'!O35</f>
        <v>-7.7673572865469423E-3</v>
      </c>
      <c r="I35" s="2">
        <f>'Stock Return Data'!$Q$250-'Stock Return Data'!Q35</f>
        <v>-3.0991170630658565E-3</v>
      </c>
      <c r="J35" s="2">
        <f>'Stock Return Data'!$S$250-'Stock Return Data'!S35</f>
        <v>1.3105619468838486E-2</v>
      </c>
      <c r="K35" s="2">
        <f>'Stock Return Data'!$U$250-'Stock Return Data'!U35</f>
        <v>-5.2351152051832897E-2</v>
      </c>
      <c r="L35" s="2">
        <f>'Stock Return Data'!$W$250-'Stock Return Data'!W35</f>
        <v>-5.0515336282523832E-2</v>
      </c>
      <c r="M35" s="2">
        <f>'Stock Return Data'!$Y$250-'Stock Return Data'!Y35</f>
        <v>4.7275600164840836E-2</v>
      </c>
      <c r="N35" s="2">
        <f>'Stock Return Data'!$AA$250-'Stock Return Data'!AA35</f>
        <v>-6.345204047053811E-2</v>
      </c>
      <c r="O35" s="2">
        <f>'Stock Return Data'!$AC$250-'Stock Return Data'!AC35</f>
        <v>-1.4430014306639771E-2</v>
      </c>
      <c r="P35" s="2">
        <f>'Stock Return Data'!$AE$250-'Stock Return Data'!AE35</f>
        <v>1.5897874320544052E-2</v>
      </c>
    </row>
    <row r="36" spans="1:16" x14ac:dyDescent="0.3">
      <c r="A36" s="1">
        <v>44893</v>
      </c>
      <c r="B36" s="2">
        <f>'Stock Return Data'!$C$250-'Stock Return Data'!C36</f>
        <v>-1.0287820131885362E-3</v>
      </c>
      <c r="C36" s="2">
        <f>'Stock Return Data'!$E$250-'Stock Return Data'!E36</f>
        <v>8.1215977997029926E-3</v>
      </c>
      <c r="D36" s="2">
        <f>'Stock Return Data'!$G$250-'Stock Return Data'!G36</f>
        <v>9.633240191755198E-3</v>
      </c>
      <c r="E36" s="2">
        <f>'Stock Return Data'!$I$250-'Stock Return Data'!I36</f>
        <v>7.829260218657463E-3</v>
      </c>
      <c r="F36" s="2">
        <f>'Stock Return Data'!$K$250-'Stock Return Data'!K36</f>
        <v>-3.7502703747980176E-2</v>
      </c>
      <c r="G36" s="2">
        <f>'Stock Return Data'!$M$250-'Stock Return Data'!M36</f>
        <v>2.0195054623541029E-3</v>
      </c>
      <c r="H36" s="2">
        <f>'Stock Return Data'!$O$250-'Stock Return Data'!O36</f>
        <v>7.3556187978005968E-3</v>
      </c>
      <c r="I36" s="2">
        <f>'Stock Return Data'!$Q$250-'Stock Return Data'!Q36</f>
        <v>1.2175282585422803E-3</v>
      </c>
      <c r="J36" s="2">
        <f>'Stock Return Data'!$S$250-'Stock Return Data'!S36</f>
        <v>-1.8423007241267549E-2</v>
      </c>
      <c r="K36" s="2">
        <f>'Stock Return Data'!$U$250-'Stock Return Data'!U36</f>
        <v>1.888804598593978E-2</v>
      </c>
      <c r="L36" s="2">
        <f>'Stock Return Data'!$W$250-'Stock Return Data'!W36</f>
        <v>-5.8562285040181516E-3</v>
      </c>
      <c r="M36" s="2">
        <f>'Stock Return Data'!$Y$250-'Stock Return Data'!Y36</f>
        <v>-4.220389139818953E-2</v>
      </c>
      <c r="N36" s="2">
        <f>'Stock Return Data'!$AA$250-'Stock Return Data'!AA36</f>
        <v>-3.5251905649176705E-2</v>
      </c>
      <c r="O36" s="2">
        <f>'Stock Return Data'!$AC$250-'Stock Return Data'!AC36</f>
        <v>-1.4856337105843649E-3</v>
      </c>
      <c r="P36" s="2">
        <f>'Stock Return Data'!$AE$250-'Stock Return Data'!AE36</f>
        <v>-2.0759751744628813E-2</v>
      </c>
    </row>
    <row r="37" spans="1:16" x14ac:dyDescent="0.3">
      <c r="A37" s="1">
        <v>44894</v>
      </c>
      <c r="B37" s="2">
        <f>'Stock Return Data'!$C$250-'Stock Return Data'!C37</f>
        <v>1.2943003035922471E-2</v>
      </c>
      <c r="C37" s="2">
        <f>'Stock Return Data'!$E$250-'Stock Return Data'!E37</f>
        <v>1.2952751087542999E-2</v>
      </c>
      <c r="D37" s="2">
        <f>'Stock Return Data'!$G$250-'Stock Return Data'!G37</f>
        <v>-7.7707579797369883E-3</v>
      </c>
      <c r="E37" s="2">
        <f>'Stock Return Data'!$I$250-'Stock Return Data'!I37</f>
        <v>-3.1404458485335914E-3</v>
      </c>
      <c r="F37" s="2">
        <f>'Stock Return Data'!$K$250-'Stock Return Data'!K37</f>
        <v>1.3163006934200002E-2</v>
      </c>
      <c r="G37" s="2">
        <f>'Stock Return Data'!$M$250-'Stock Return Data'!M37</f>
        <v>-5.331972949150306E-3</v>
      </c>
      <c r="H37" s="2">
        <f>'Stock Return Data'!$O$250-'Stock Return Data'!O37</f>
        <v>1.3373583001080089E-2</v>
      </c>
      <c r="I37" s="2">
        <f>'Stock Return Data'!$Q$250-'Stock Return Data'!Q37</f>
        <v>8.7746767979083456E-3</v>
      </c>
      <c r="J37" s="2">
        <f>'Stock Return Data'!$S$250-'Stock Return Data'!S37</f>
        <v>-6.0943829375775761E-3</v>
      </c>
      <c r="K37" s="2">
        <f>'Stock Return Data'!$U$250-'Stock Return Data'!U37</f>
        <v>5.7116079340943518E-3</v>
      </c>
      <c r="L37" s="2">
        <f>'Stock Return Data'!$W$250-'Stock Return Data'!W37</f>
        <v>1.2403970605892906E-2</v>
      </c>
      <c r="M37" s="2">
        <f>'Stock Return Data'!$Y$250-'Stock Return Data'!Y37</f>
        <v>3.4305413756902017E-4</v>
      </c>
      <c r="N37" s="2">
        <f>'Stock Return Data'!$AA$250-'Stock Return Data'!AA37</f>
        <v>1.1850030875837006E-2</v>
      </c>
      <c r="O37" s="2">
        <f>'Stock Return Data'!$AC$250-'Stock Return Data'!AC37</f>
        <v>5.8658251793755516E-3</v>
      </c>
      <c r="P37" s="2">
        <f>'Stock Return Data'!$AE$250-'Stock Return Data'!AE37</f>
        <v>2.0930053543178933E-2</v>
      </c>
    </row>
    <row r="38" spans="1:16" x14ac:dyDescent="0.3">
      <c r="A38" s="1">
        <v>44895</v>
      </c>
      <c r="B38" s="2">
        <f>'Stock Return Data'!$C$250-'Stock Return Data'!C38</f>
        <v>1.1196086876504783E-2</v>
      </c>
      <c r="C38" s="2">
        <f>'Stock Return Data'!$E$250-'Stock Return Data'!E38</f>
        <v>1.2032665863820208E-3</v>
      </c>
      <c r="D38" s="2">
        <f>'Stock Return Data'!$G$250-'Stock Return Data'!G38</f>
        <v>8.5204048812605338E-3</v>
      </c>
      <c r="E38" s="2">
        <f>'Stock Return Data'!$I$250-'Stock Return Data'!I38</f>
        <v>-3.2817611664066834E-3</v>
      </c>
      <c r="F38" s="2">
        <f>'Stock Return Data'!$K$250-'Stock Return Data'!K38</f>
        <v>-1.6576200752185383E-2</v>
      </c>
      <c r="G38" s="2">
        <f>'Stock Return Data'!$M$250-'Stock Return Data'!M38</f>
        <v>8.0040638955327908E-3</v>
      </c>
      <c r="H38" s="2">
        <f>'Stock Return Data'!$O$250-'Stock Return Data'!O38</f>
        <v>-6.5877495974631842E-2</v>
      </c>
      <c r="I38" s="2">
        <f>'Stock Return Data'!$Q$250-'Stock Return Data'!Q38</f>
        <v>-9.8088548508701162E-3</v>
      </c>
      <c r="J38" s="2">
        <f>'Stock Return Data'!$S$250-'Stock Return Data'!S38</f>
        <v>-1.4844171433998294E-2</v>
      </c>
      <c r="K38" s="2">
        <f>'Stock Return Data'!$U$250-'Stock Return Data'!U38</f>
        <v>-5.4403027812741219E-3</v>
      </c>
      <c r="L38" s="2">
        <f>'Stock Return Data'!$W$250-'Stock Return Data'!W38</f>
        <v>-3.0751815448578912E-3</v>
      </c>
      <c r="M38" s="2">
        <f>'Stock Return Data'!$Y$250-'Stock Return Data'!Y38</f>
        <v>2.1915719127451883E-2</v>
      </c>
      <c r="N38" s="2">
        <f>'Stock Return Data'!$AA$250-'Stock Return Data'!AA38</f>
        <v>-5.097464444883839E-2</v>
      </c>
      <c r="O38" s="2">
        <f>'Stock Return Data'!$AC$250-'Stock Return Data'!AC38</f>
        <v>-5.2961350189277374E-3</v>
      </c>
      <c r="P38" s="2">
        <f>'Stock Return Data'!$AE$250-'Stock Return Data'!AE38</f>
        <v>-6.5238190802397629E-3</v>
      </c>
    </row>
    <row r="39" spans="1:16" x14ac:dyDescent="0.3">
      <c r="A39" s="1">
        <v>44896</v>
      </c>
      <c r="B39" s="2">
        <f>'Stock Return Data'!$C$250-'Stock Return Data'!C39</f>
        <v>1.034330223468408E-2</v>
      </c>
      <c r="C39" s="2">
        <f>'Stock Return Data'!$E$250-'Stock Return Data'!E39</f>
        <v>6.4839056541484558E-3</v>
      </c>
      <c r="D39" s="2">
        <f>'Stock Return Data'!$G$250-'Stock Return Data'!G39</f>
        <v>-1.2617227066794091E-2</v>
      </c>
      <c r="E39" s="2">
        <f>'Stock Return Data'!$I$250-'Stock Return Data'!I39</f>
        <v>-1.3207849423529061E-2</v>
      </c>
      <c r="F39" s="2">
        <f>'Stock Return Data'!$K$250-'Stock Return Data'!K39</f>
        <v>7.2229097369979917E-3</v>
      </c>
      <c r="G39" s="2">
        <f>'Stock Return Data'!$M$250-'Stock Return Data'!M39</f>
        <v>2.6083584481315912E-3</v>
      </c>
      <c r="H39" s="2">
        <f>'Stock Return Data'!$O$250-'Stock Return Data'!O39</f>
        <v>2.9436307002036885E-3</v>
      </c>
      <c r="I39" s="2">
        <f>'Stock Return Data'!$Q$250-'Stock Return Data'!Q39</f>
        <v>-1.2128008221598194E-2</v>
      </c>
      <c r="J39" s="2">
        <f>'Stock Return Data'!$S$250-'Stock Return Data'!S39</f>
        <v>-3.4753624082174374E-3</v>
      </c>
      <c r="K39" s="2">
        <f>'Stock Return Data'!$U$250-'Stock Return Data'!U39</f>
        <v>-1.4163055086600054E-2</v>
      </c>
      <c r="L39" s="2">
        <f>'Stock Return Data'!$W$250-'Stock Return Data'!W39</f>
        <v>-2.8940517176714864E-4</v>
      </c>
      <c r="M39" s="2">
        <f>'Stock Return Data'!$Y$250-'Stock Return Data'!Y39</f>
        <v>3.5227058153019511E-3</v>
      </c>
      <c r="N39" s="2">
        <f>'Stock Return Data'!$AA$250-'Stock Return Data'!AA39</f>
        <v>2.7789834315640284E-2</v>
      </c>
      <c r="O39" s="2">
        <f>'Stock Return Data'!$AC$250-'Stock Return Data'!AC39</f>
        <v>5.2308537902394793E-4</v>
      </c>
      <c r="P39" s="2">
        <f>'Stock Return Data'!$AE$250-'Stock Return Data'!AE39</f>
        <v>-3.0690885762093114E-4</v>
      </c>
    </row>
    <row r="40" spans="1:16" x14ac:dyDescent="0.3">
      <c r="A40" s="1">
        <v>44897</v>
      </c>
      <c r="B40" s="2">
        <f>'Stock Return Data'!$C$250-'Stock Return Data'!C40</f>
        <v>-1.7898770275085098E-2</v>
      </c>
      <c r="C40" s="2">
        <f>'Stock Return Data'!$E$250-'Stock Return Data'!E40</f>
        <v>-7.8808674797871403E-4</v>
      </c>
      <c r="D40" s="2">
        <f>'Stock Return Data'!$G$250-'Stock Return Data'!G40</f>
        <v>2.0494033667568948E-3</v>
      </c>
      <c r="E40" s="2">
        <f>'Stock Return Data'!$I$250-'Stock Return Data'!I40</f>
        <v>1.1926425383344519E-2</v>
      </c>
      <c r="F40" s="2">
        <f>'Stock Return Data'!$K$250-'Stock Return Data'!K40</f>
        <v>-9.1467343708603582E-3</v>
      </c>
      <c r="G40" s="2">
        <f>'Stock Return Data'!$M$250-'Stock Return Data'!M40</f>
        <v>8.3529736865760856E-3</v>
      </c>
      <c r="H40" s="2">
        <f>'Stock Return Data'!$O$250-'Stock Return Data'!O40</f>
        <v>-3.0529165903921365E-2</v>
      </c>
      <c r="I40" s="2">
        <f>'Stock Return Data'!$Q$250-'Stock Return Data'!Q40</f>
        <v>1.0952305392403008E-2</v>
      </c>
      <c r="J40" s="2">
        <f>'Stock Return Data'!$S$250-'Stock Return Data'!S40</f>
        <v>1.2024756235218597E-2</v>
      </c>
      <c r="K40" s="2">
        <f>'Stock Return Data'!$U$250-'Stock Return Data'!U40</f>
        <v>-8.0746183042608357E-4</v>
      </c>
      <c r="L40" s="2">
        <f>'Stock Return Data'!$W$250-'Stock Return Data'!W40</f>
        <v>4.6970174654309138E-3</v>
      </c>
      <c r="M40" s="2">
        <f>'Stock Return Data'!$Y$250-'Stock Return Data'!Y40</f>
        <v>-3.7851205767998553E-2</v>
      </c>
      <c r="N40" s="2">
        <f>'Stock Return Data'!$AA$250-'Stock Return Data'!AA40</f>
        <v>-3.8030682333605424E-2</v>
      </c>
      <c r="O40" s="2">
        <f>'Stock Return Data'!$AC$250-'Stock Return Data'!AC40</f>
        <v>-1.0333889096225219E-3</v>
      </c>
      <c r="P40" s="2">
        <f>'Stock Return Data'!$AE$250-'Stock Return Data'!AE40</f>
        <v>2.9819575642591567E-3</v>
      </c>
    </row>
    <row r="41" spans="1:16" x14ac:dyDescent="0.3">
      <c r="A41" s="1">
        <v>44900</v>
      </c>
      <c r="B41" s="2">
        <f>'Stock Return Data'!$C$250-'Stock Return Data'!C41</f>
        <v>-1.0942297697500738E-2</v>
      </c>
      <c r="C41" s="2">
        <f>'Stock Return Data'!$E$250-'Stock Return Data'!E41</f>
        <v>-1.9097343023804517E-2</v>
      </c>
      <c r="D41" s="2">
        <f>'Stock Return Data'!$G$250-'Stock Return Data'!G41</f>
        <v>5.4404675560341545E-3</v>
      </c>
      <c r="E41" s="2">
        <f>'Stock Return Data'!$I$250-'Stock Return Data'!I41</f>
        <v>-7.8959054006546648E-4</v>
      </c>
      <c r="F41" s="2">
        <f>'Stock Return Data'!$K$250-'Stock Return Data'!K41</f>
        <v>7.02717619673306E-4</v>
      </c>
      <c r="G41" s="2">
        <f>'Stock Return Data'!$M$250-'Stock Return Data'!M41</f>
        <v>2.4712517197622839E-3</v>
      </c>
      <c r="H41" s="2">
        <f>'Stock Return Data'!$O$250-'Stock Return Data'!O41</f>
        <v>-4.8031737702628322E-2</v>
      </c>
      <c r="I41" s="2">
        <f>'Stock Return Data'!$Q$250-'Stock Return Data'!Q41</f>
        <v>1.9936229127273247E-3</v>
      </c>
      <c r="J41" s="2">
        <f>'Stock Return Data'!$S$250-'Stock Return Data'!S41</f>
        <v>2.3535262927205983E-2</v>
      </c>
      <c r="K41" s="2">
        <f>'Stock Return Data'!$U$250-'Stock Return Data'!U41</f>
        <v>1.322418763913695E-2</v>
      </c>
      <c r="L41" s="2">
        <f>'Stock Return Data'!$W$250-'Stock Return Data'!W41</f>
        <v>-2.5097926338068233E-3</v>
      </c>
      <c r="M41" s="2">
        <f>'Stock Return Data'!$Y$250-'Stock Return Data'!Y41</f>
        <v>-9.8963318952698942E-3</v>
      </c>
      <c r="N41" s="2">
        <f>'Stock Return Data'!$AA$250-'Stock Return Data'!AA41</f>
        <v>-5.2032845507039592E-2</v>
      </c>
      <c r="O41" s="2">
        <f>'Stock Return Data'!$AC$250-'Stock Return Data'!AC41</f>
        <v>5.4070371296533375E-3</v>
      </c>
      <c r="P41" s="2">
        <f>'Stock Return Data'!$AE$250-'Stock Return Data'!AE41</f>
        <v>3.0645474128084087E-2</v>
      </c>
    </row>
    <row r="42" spans="1:16" x14ac:dyDescent="0.3">
      <c r="A42" s="1">
        <v>44901</v>
      </c>
      <c r="B42" s="2">
        <f>'Stock Return Data'!$C$250-'Stock Return Data'!C42</f>
        <v>1.7590870901144227E-2</v>
      </c>
      <c r="C42" s="2">
        <f>'Stock Return Data'!$E$250-'Stock Return Data'!E42</f>
        <v>-3.0625830627707684E-4</v>
      </c>
      <c r="D42" s="2">
        <f>'Stock Return Data'!$G$250-'Stock Return Data'!G42</f>
        <v>1.0055870887687933E-2</v>
      </c>
      <c r="E42" s="2">
        <f>'Stock Return Data'!$I$250-'Stock Return Data'!I42</f>
        <v>1.6714306421856093E-2</v>
      </c>
      <c r="F42" s="2">
        <f>'Stock Return Data'!$K$250-'Stock Return Data'!K42</f>
        <v>1.7575282872977799E-2</v>
      </c>
      <c r="G42" s="2">
        <f>'Stock Return Data'!$M$250-'Stock Return Data'!M42</f>
        <v>-3.4836376404509669E-4</v>
      </c>
      <c r="H42" s="2">
        <f>'Stock Return Data'!$O$250-'Stock Return Data'!O42</f>
        <v>2.1243126236864238E-2</v>
      </c>
      <c r="I42" s="2">
        <f>'Stock Return Data'!$Q$250-'Stock Return Data'!Q42</f>
        <v>-1.7461169981867058E-3</v>
      </c>
      <c r="J42" s="2">
        <f>'Stock Return Data'!$S$250-'Stock Return Data'!S42</f>
        <v>-1.1014122953568694E-3</v>
      </c>
      <c r="K42" s="2">
        <f>'Stock Return Data'!$U$250-'Stock Return Data'!U42</f>
        <v>6.4163634739029954E-3</v>
      </c>
      <c r="L42" s="2">
        <f>'Stock Return Data'!$W$250-'Stock Return Data'!W42</f>
        <v>1.3641301463825112E-2</v>
      </c>
      <c r="M42" s="2">
        <f>'Stock Return Data'!$Y$250-'Stock Return Data'!Y42</f>
        <v>3.3522764098376456E-2</v>
      </c>
      <c r="N42" s="2">
        <f>'Stock Return Data'!$AA$250-'Stock Return Data'!AA42</f>
        <v>-1.3831787305981244E-2</v>
      </c>
      <c r="O42" s="2">
        <f>'Stock Return Data'!$AC$250-'Stock Return Data'!AC42</f>
        <v>-1.9771862401550776E-2</v>
      </c>
      <c r="P42" s="2">
        <f>'Stock Return Data'!$AE$250-'Stock Return Data'!AE42</f>
        <v>-2.1286987688192333E-2</v>
      </c>
    </row>
    <row r="43" spans="1:16" x14ac:dyDescent="0.3">
      <c r="A43" s="1">
        <v>44902</v>
      </c>
      <c r="B43" s="2">
        <f>'Stock Return Data'!$C$250-'Stock Return Data'!C43</f>
        <v>1.3043397442159853E-3</v>
      </c>
      <c r="C43" s="2">
        <f>'Stock Return Data'!$E$250-'Stock Return Data'!E43</f>
        <v>9.6253383196049785E-3</v>
      </c>
      <c r="D43" s="2">
        <f>'Stock Return Data'!$G$250-'Stock Return Data'!G43</f>
        <v>1.472735829925702E-2</v>
      </c>
      <c r="E43" s="2">
        <f>'Stock Return Data'!$I$250-'Stock Return Data'!I43</f>
        <v>4.9279559684345161E-3</v>
      </c>
      <c r="F43" s="2">
        <f>'Stock Return Data'!$K$250-'Stock Return Data'!K43</f>
        <v>-1.0521242273087731E-2</v>
      </c>
      <c r="G43" s="2">
        <f>'Stock Return Data'!$M$250-'Stock Return Data'!M43</f>
        <v>-7.0165212200112587E-3</v>
      </c>
      <c r="H43" s="2">
        <f>'Stock Return Data'!$O$250-'Stock Return Data'!O43</f>
        <v>3.6944899037913578E-2</v>
      </c>
      <c r="I43" s="2">
        <f>'Stock Return Data'!$Q$250-'Stock Return Data'!Q43</f>
        <v>-1.2527186741212212E-2</v>
      </c>
      <c r="J43" s="2">
        <f>'Stock Return Data'!$S$250-'Stock Return Data'!S43</f>
        <v>2.2101970813632786E-3</v>
      </c>
      <c r="K43" s="2">
        <f>'Stock Return Data'!$U$250-'Stock Return Data'!U43</f>
        <v>-2.4389764930301275E-2</v>
      </c>
      <c r="L43" s="2">
        <f>'Stock Return Data'!$W$250-'Stock Return Data'!W43</f>
        <v>-1.4239083934230484E-2</v>
      </c>
      <c r="M43" s="2">
        <f>'Stock Return Data'!$Y$250-'Stock Return Data'!Y43</f>
        <v>1.7215258221681295E-2</v>
      </c>
      <c r="N43" s="2">
        <f>'Stock Return Data'!$AA$250-'Stock Return Data'!AA43</f>
        <v>4.048193818421484E-2</v>
      </c>
      <c r="O43" s="2">
        <f>'Stock Return Data'!$AC$250-'Stock Return Data'!AC43</f>
        <v>1.363887426473125E-2</v>
      </c>
      <c r="P43" s="2">
        <f>'Stock Return Data'!$AE$250-'Stock Return Data'!AE43</f>
        <v>1.6540517488577582E-2</v>
      </c>
    </row>
    <row r="44" spans="1:16" x14ac:dyDescent="0.3">
      <c r="A44" s="1">
        <v>44903</v>
      </c>
      <c r="B44" s="2">
        <f>'Stock Return Data'!$C$250-'Stock Return Data'!C44</f>
        <v>5.088600064266733E-3</v>
      </c>
      <c r="C44" s="2">
        <f>'Stock Return Data'!$E$250-'Stock Return Data'!E44</f>
        <v>-1.4057489858828737E-3</v>
      </c>
      <c r="D44" s="2">
        <f>'Stock Return Data'!$G$250-'Stock Return Data'!G44</f>
        <v>5.4156976231332513E-3</v>
      </c>
      <c r="E44" s="2">
        <f>'Stock Return Data'!$I$250-'Stock Return Data'!I44</f>
        <v>-8.7849452347621652E-3</v>
      </c>
      <c r="F44" s="2">
        <f>'Stock Return Data'!$K$250-'Stock Return Data'!K44</f>
        <v>7.000702409193111E-4</v>
      </c>
      <c r="G44" s="2">
        <f>'Stock Return Data'!$M$250-'Stock Return Data'!M44</f>
        <v>6.2833432032108043E-3</v>
      </c>
      <c r="H44" s="2">
        <f>'Stock Return Data'!$O$250-'Stock Return Data'!O44</f>
        <v>2.3021758695488767E-2</v>
      </c>
      <c r="I44" s="2">
        <f>'Stock Return Data'!$Q$250-'Stock Return Data'!Q44</f>
        <v>-1.8532707305392235E-2</v>
      </c>
      <c r="J44" s="2">
        <f>'Stock Return Data'!$S$250-'Stock Return Data'!S44</f>
        <v>1.4529772573940397E-2</v>
      </c>
      <c r="K44" s="2">
        <f>'Stock Return Data'!$U$250-'Stock Return Data'!U44</f>
        <v>-1.298915527391982E-2</v>
      </c>
      <c r="L44" s="2">
        <f>'Stock Return Data'!$W$250-'Stock Return Data'!W44</f>
        <v>-5.9092806626176719E-3</v>
      </c>
      <c r="M44" s="2">
        <f>'Stock Return Data'!$Y$250-'Stock Return Data'!Y44</f>
        <v>2.1172877535892689E-3</v>
      </c>
      <c r="N44" s="2">
        <f>'Stock Return Data'!$AA$250-'Stock Return Data'!AA44</f>
        <v>1.1244354825998374E-2</v>
      </c>
      <c r="O44" s="2">
        <f>'Stock Return Data'!$AC$250-'Stock Return Data'!AC44</f>
        <v>4.2877112902641084E-3</v>
      </c>
      <c r="P44" s="2">
        <f>'Stock Return Data'!$AE$250-'Stock Return Data'!AE44</f>
        <v>7.753981583608449E-4</v>
      </c>
    </row>
    <row r="45" spans="1:16" x14ac:dyDescent="0.3">
      <c r="A45" s="1">
        <v>44904</v>
      </c>
      <c r="B45" s="2">
        <f>'Stock Return Data'!$C$250-'Stock Return Data'!C45</f>
        <v>-3.4439520212670958E-3</v>
      </c>
      <c r="C45" s="2">
        <f>'Stock Return Data'!$E$250-'Stock Return Data'!E45</f>
        <v>8.1507376109733881E-3</v>
      </c>
      <c r="D45" s="2">
        <f>'Stock Return Data'!$G$250-'Stock Return Data'!G45</f>
        <v>6.8355578449731655E-2</v>
      </c>
      <c r="E45" s="2">
        <f>'Stock Return Data'!$I$250-'Stock Return Data'!I45</f>
        <v>3.1725904072564683E-2</v>
      </c>
      <c r="F45" s="2">
        <f>'Stock Return Data'!$K$250-'Stock Return Data'!K45</f>
        <v>-1.9052900224766616E-3</v>
      </c>
      <c r="G45" s="2">
        <f>'Stock Return Data'!$M$250-'Stock Return Data'!M45</f>
        <v>-7.5804283840976445E-3</v>
      </c>
      <c r="H45" s="2">
        <f>'Stock Return Data'!$O$250-'Stock Return Data'!O45</f>
        <v>-2.2077758432018493E-2</v>
      </c>
      <c r="I45" s="2">
        <f>'Stock Return Data'!$Q$250-'Stock Return Data'!Q45</f>
        <v>8.3386525943072304E-3</v>
      </c>
      <c r="J45" s="2">
        <f>'Stock Return Data'!$S$250-'Stock Return Data'!S45</f>
        <v>1.1811642780045252E-3</v>
      </c>
      <c r="K45" s="2">
        <f>'Stock Return Data'!$U$250-'Stock Return Data'!U45</f>
        <v>2.3301479649777732E-2</v>
      </c>
      <c r="L45" s="2">
        <f>'Stock Return Data'!$W$250-'Stock Return Data'!W45</f>
        <v>2.8332433208902413E-2</v>
      </c>
      <c r="M45" s="2">
        <f>'Stock Return Data'!$Y$250-'Stock Return Data'!Y45</f>
        <v>-2.5841137444460982E-2</v>
      </c>
      <c r="N45" s="2">
        <f>'Stock Return Data'!$AA$250-'Stock Return Data'!AA45</f>
        <v>5.7188620857284024E-2</v>
      </c>
      <c r="O45" s="2">
        <f>'Stock Return Data'!$AC$250-'Stock Return Data'!AC45</f>
        <v>2.5851086923066636E-2</v>
      </c>
      <c r="P45" s="2">
        <f>'Stock Return Data'!$AE$250-'Stock Return Data'!AE45</f>
        <v>-8.4839786703437454E-3</v>
      </c>
    </row>
    <row r="46" spans="1:16" x14ac:dyDescent="0.3">
      <c r="A46" s="1">
        <v>44907</v>
      </c>
      <c r="B46" s="2">
        <f>'Stock Return Data'!$C$250-'Stock Return Data'!C46</f>
        <v>1.3119013126681987E-2</v>
      </c>
      <c r="C46" s="2">
        <f>'Stock Return Data'!$E$250-'Stock Return Data'!E46</f>
        <v>-1.4088899628475052E-2</v>
      </c>
      <c r="D46" s="2">
        <f>'Stock Return Data'!$G$250-'Stock Return Data'!G46</f>
        <v>4.2542281447692618E-4</v>
      </c>
      <c r="E46" s="2">
        <f>'Stock Return Data'!$I$250-'Stock Return Data'!I46</f>
        <v>1.4422665573203685E-2</v>
      </c>
      <c r="F46" s="2">
        <f>'Stock Return Data'!$K$250-'Stock Return Data'!K46</f>
        <v>-2.3323215631189026E-2</v>
      </c>
      <c r="G46" s="2">
        <f>'Stock Return Data'!$M$250-'Stock Return Data'!M46</f>
        <v>-3.9876836461698335E-3</v>
      </c>
      <c r="H46" s="2">
        <f>'Stock Return Data'!$O$250-'Stock Return Data'!O46</f>
        <v>-7.1103070733772603E-2</v>
      </c>
      <c r="I46" s="2">
        <f>'Stock Return Data'!$Q$250-'Stock Return Data'!Q46</f>
        <v>-2.4381898271799013E-3</v>
      </c>
      <c r="J46" s="2">
        <f>'Stock Return Data'!$S$250-'Stock Return Data'!S46</f>
        <v>9.5020598975315462E-4</v>
      </c>
      <c r="K46" s="2">
        <f>'Stock Return Data'!$U$250-'Stock Return Data'!U46</f>
        <v>-1.8639533746172846E-2</v>
      </c>
      <c r="L46" s="2">
        <f>'Stock Return Data'!$W$250-'Stock Return Data'!W46</f>
        <v>-2.913143089202791E-3</v>
      </c>
      <c r="M46" s="2">
        <f>'Stock Return Data'!$Y$250-'Stock Return Data'!Y46</f>
        <v>5.1664266918342083E-2</v>
      </c>
      <c r="N46" s="2">
        <f>'Stock Return Data'!$AA$250-'Stock Return Data'!AA46</f>
        <v>-9.5982324940389732E-2</v>
      </c>
      <c r="O46" s="2">
        <f>'Stock Return Data'!$AC$250-'Stock Return Data'!AC46</f>
        <v>8.4939305170368858E-3</v>
      </c>
      <c r="P46" s="2">
        <f>'Stock Return Data'!$AE$250-'Stock Return Data'!AE46</f>
        <v>-1.342524190009642E-4</v>
      </c>
    </row>
    <row r="47" spans="1:16" x14ac:dyDescent="0.3">
      <c r="A47" s="1">
        <v>44908</v>
      </c>
      <c r="B47" s="2">
        <f>'Stock Return Data'!$C$250-'Stock Return Data'!C47</f>
        <v>-4.4344149704010592E-3</v>
      </c>
      <c r="C47" s="2">
        <f>'Stock Return Data'!$E$250-'Stock Return Data'!E47</f>
        <v>5.0808542407694141E-3</v>
      </c>
      <c r="D47" s="2">
        <f>'Stock Return Data'!$G$250-'Stock Return Data'!G47</f>
        <v>-1.4548438366868767E-2</v>
      </c>
      <c r="E47" s="2">
        <f>'Stock Return Data'!$I$250-'Stock Return Data'!I47</f>
        <v>-1.5785942511170627E-2</v>
      </c>
      <c r="F47" s="2">
        <f>'Stock Return Data'!$K$250-'Stock Return Data'!K47</f>
        <v>1.5927403497969367E-2</v>
      </c>
      <c r="G47" s="2">
        <f>'Stock Return Data'!$M$250-'Stock Return Data'!M47</f>
        <v>-5.7081912032290478E-3</v>
      </c>
      <c r="H47" s="2">
        <f>'Stock Return Data'!$O$250-'Stock Return Data'!O47</f>
        <v>2.6794160262761232E-3</v>
      </c>
      <c r="I47" s="2">
        <f>'Stock Return Data'!$Q$250-'Stock Return Data'!Q47</f>
        <v>-2.2103005912217227E-3</v>
      </c>
      <c r="J47" s="2">
        <f>'Stock Return Data'!$S$250-'Stock Return Data'!S47</f>
        <v>8.8043252688149217E-3</v>
      </c>
      <c r="K47" s="2">
        <f>'Stock Return Data'!$U$250-'Stock Return Data'!U47</f>
        <v>6.6897662659783233E-3</v>
      </c>
      <c r="L47" s="2">
        <f>'Stock Return Data'!$W$250-'Stock Return Data'!W47</f>
        <v>1.0478758879329447E-2</v>
      </c>
      <c r="M47" s="2">
        <f>'Stock Return Data'!$Y$250-'Stock Return Data'!Y47</f>
        <v>2.1904851590629881E-2</v>
      </c>
      <c r="N47" s="2">
        <f>'Stock Return Data'!$AA$250-'Stock Return Data'!AA47</f>
        <v>2.08023590354822E-2</v>
      </c>
      <c r="O47" s="2">
        <f>'Stock Return Data'!$AC$250-'Stock Return Data'!AC47</f>
        <v>-4.536961808083227E-3</v>
      </c>
      <c r="P47" s="2">
        <f>'Stock Return Data'!$AE$250-'Stock Return Data'!AE47</f>
        <v>2.4216147516226516E-3</v>
      </c>
    </row>
    <row r="48" spans="1:16" x14ac:dyDescent="0.3">
      <c r="A48" s="1">
        <v>44909</v>
      </c>
      <c r="B48" s="2">
        <f>'Stock Return Data'!$C$250-'Stock Return Data'!C48</f>
        <v>-1.5487713676670368E-3</v>
      </c>
      <c r="C48" s="2">
        <f>'Stock Return Data'!$E$250-'Stock Return Data'!E48</f>
        <v>-1.1678507891815931E-3</v>
      </c>
      <c r="D48" s="2">
        <f>'Stock Return Data'!$G$250-'Stock Return Data'!G48</f>
        <v>-9.7065153339008347E-3</v>
      </c>
      <c r="E48" s="2">
        <f>'Stock Return Data'!$I$250-'Stock Return Data'!I48</f>
        <v>-4.2715625817588924E-3</v>
      </c>
      <c r="F48" s="2">
        <f>'Stock Return Data'!$K$250-'Stock Return Data'!K48</f>
        <v>-3.7925876917183337E-3</v>
      </c>
      <c r="G48" s="2">
        <f>'Stock Return Data'!$M$250-'Stock Return Data'!M48</f>
        <v>1.8636608470966863E-3</v>
      </c>
      <c r="H48" s="2">
        <f>'Stock Return Data'!$O$250-'Stock Return Data'!O48</f>
        <v>8.5546299227491768E-3</v>
      </c>
      <c r="I48" s="2">
        <f>'Stock Return Data'!$Q$250-'Stock Return Data'!Q48</f>
        <v>-8.3361345946359883E-3</v>
      </c>
      <c r="J48" s="2">
        <f>'Stock Return Data'!$S$250-'Stock Return Data'!S48</f>
        <v>-3.5910960210226951E-3</v>
      </c>
      <c r="K48" s="2">
        <f>'Stock Return Data'!$U$250-'Stock Return Data'!U48</f>
        <v>-3.6519903464302247E-3</v>
      </c>
      <c r="L48" s="2">
        <f>'Stock Return Data'!$W$250-'Stock Return Data'!W48</f>
        <v>-6.9111755084500237E-3</v>
      </c>
      <c r="M48" s="2">
        <f>'Stock Return Data'!$Y$250-'Stock Return Data'!Y48</f>
        <v>2.3676973869946216E-2</v>
      </c>
      <c r="N48" s="2">
        <f>'Stock Return Data'!$AA$250-'Stock Return Data'!AA48</f>
        <v>-7.3039708098060499E-2</v>
      </c>
      <c r="O48" s="2">
        <f>'Stock Return Data'!$AC$250-'Stock Return Data'!AC48</f>
        <v>-1.68463906666791E-2</v>
      </c>
      <c r="P48" s="2">
        <f>'Stock Return Data'!$AE$250-'Stock Return Data'!AE48</f>
        <v>9.2224853902338859E-3</v>
      </c>
    </row>
    <row r="49" spans="1:16" x14ac:dyDescent="0.3">
      <c r="A49" s="1">
        <v>44910</v>
      </c>
      <c r="B49" s="2">
        <f>'Stock Return Data'!$C$250-'Stock Return Data'!C49</f>
        <v>2.2167256163293767E-2</v>
      </c>
      <c r="C49" s="2">
        <f>'Stock Return Data'!$E$250-'Stock Return Data'!E49</f>
        <v>1.8438219464924174E-2</v>
      </c>
      <c r="D49" s="2">
        <f>'Stock Return Data'!$G$250-'Stock Return Data'!G49</f>
        <v>1.4414475793651781E-2</v>
      </c>
      <c r="E49" s="2">
        <f>'Stock Return Data'!$I$250-'Stock Return Data'!I49</f>
        <v>2.4969512179601392E-2</v>
      </c>
      <c r="F49" s="2">
        <f>'Stock Return Data'!$K$250-'Stock Return Data'!K49</f>
        <v>1.9918182683440217E-3</v>
      </c>
      <c r="G49" s="2">
        <f>'Stock Return Data'!$M$250-'Stock Return Data'!M49</f>
        <v>2.0248220180246329E-2</v>
      </c>
      <c r="H49" s="2">
        <f>'Stock Return Data'!$O$250-'Stock Return Data'!O49</f>
        <v>2.253899004480627E-3</v>
      </c>
      <c r="I49" s="2">
        <f>'Stock Return Data'!$Q$250-'Stock Return Data'!Q49</f>
        <v>1.0194953488074546E-2</v>
      </c>
      <c r="J49" s="2">
        <f>'Stock Return Data'!$S$250-'Stock Return Data'!S49</f>
        <v>-2.2926323763682267E-3</v>
      </c>
      <c r="K49" s="2">
        <f>'Stock Return Data'!$U$250-'Stock Return Data'!U49</f>
        <v>2.3772083072344949E-2</v>
      </c>
      <c r="L49" s="2">
        <f>'Stock Return Data'!$W$250-'Stock Return Data'!W49</f>
        <v>-2.7956847468126045E-3</v>
      </c>
      <c r="M49" s="2">
        <f>'Stock Return Data'!$Y$250-'Stock Return Data'!Y49</f>
        <v>5.4339537805321692E-2</v>
      </c>
      <c r="N49" s="2">
        <f>'Stock Return Data'!$AA$250-'Stock Return Data'!AA49</f>
        <v>1.5810567307161603E-3</v>
      </c>
      <c r="O49" s="2">
        <f>'Stock Return Data'!$AC$250-'Stock Return Data'!AC49</f>
        <v>4.7868382354714816E-3</v>
      </c>
      <c r="P49" s="2">
        <f>'Stock Return Data'!$AE$250-'Stock Return Data'!AE49</f>
        <v>-8.5540423800306194E-3</v>
      </c>
    </row>
    <row r="50" spans="1:16" x14ac:dyDescent="0.3">
      <c r="A50" s="1">
        <v>44911</v>
      </c>
      <c r="B50" s="2">
        <f>'Stock Return Data'!$C$250-'Stock Return Data'!C50</f>
        <v>3.8108243230066369E-2</v>
      </c>
      <c r="C50" s="2">
        <f>'Stock Return Data'!$E$250-'Stock Return Data'!E50</f>
        <v>1.6979911923229327E-2</v>
      </c>
      <c r="D50" s="2">
        <f>'Stock Return Data'!$G$250-'Stock Return Data'!G50</f>
        <v>1.3485307399547829E-2</v>
      </c>
      <c r="E50" s="2">
        <f>'Stock Return Data'!$I$250-'Stock Return Data'!I50</f>
        <v>1.2219213739821688E-2</v>
      </c>
      <c r="F50" s="2">
        <f>'Stock Return Data'!$K$250-'Stock Return Data'!K50</f>
        <v>1.607679514543589E-2</v>
      </c>
      <c r="G50" s="2">
        <f>'Stock Return Data'!$M$250-'Stock Return Data'!M50</f>
        <v>1.2351612205467792E-2</v>
      </c>
      <c r="H50" s="2">
        <f>'Stock Return Data'!$O$250-'Stock Return Data'!O50</f>
        <v>-5.0284706215808564E-2</v>
      </c>
      <c r="I50" s="2">
        <f>'Stock Return Data'!$Q$250-'Stock Return Data'!Q50</f>
        <v>3.2127273173701149E-3</v>
      </c>
      <c r="J50" s="2">
        <f>'Stock Return Data'!$S$250-'Stock Return Data'!S50</f>
        <v>1.6408347143178296E-2</v>
      </c>
      <c r="K50" s="2">
        <f>'Stock Return Data'!$U$250-'Stock Return Data'!U50</f>
        <v>1.820906006611904E-2</v>
      </c>
      <c r="L50" s="2">
        <f>'Stock Return Data'!$W$250-'Stock Return Data'!W50</f>
        <v>3.4044420425793226E-2</v>
      </c>
      <c r="M50" s="2">
        <f>'Stock Return Data'!$Y$250-'Stock Return Data'!Y50</f>
        <v>-1.1927492720706978E-2</v>
      </c>
      <c r="N50" s="2">
        <f>'Stock Return Data'!$AA$250-'Stock Return Data'!AA50</f>
        <v>2.4433052876667062E-2</v>
      </c>
      <c r="O50" s="2">
        <f>'Stock Return Data'!$AC$250-'Stock Return Data'!AC50</f>
        <v>2.0808645182478869E-2</v>
      </c>
      <c r="P50" s="2">
        <f>'Stock Return Data'!$AE$250-'Stock Return Data'!AE50</f>
        <v>6.882453327809279E-4</v>
      </c>
    </row>
    <row r="51" spans="1:16" x14ac:dyDescent="0.3">
      <c r="A51" s="1">
        <v>44914</v>
      </c>
      <c r="B51" s="2">
        <f>'Stock Return Data'!$C$250-'Stock Return Data'!C51</f>
        <v>-8.750948533199656E-3</v>
      </c>
      <c r="C51" s="2">
        <f>'Stock Return Data'!$E$250-'Stock Return Data'!E51</f>
        <v>-1.0372721487319839E-2</v>
      </c>
      <c r="D51" s="2">
        <f>'Stock Return Data'!$G$250-'Stock Return Data'!G51</f>
        <v>-2.1948892695766295E-3</v>
      </c>
      <c r="E51" s="2">
        <f>'Stock Return Data'!$I$250-'Stock Return Data'!I51</f>
        <v>1.0095519028928001E-2</v>
      </c>
      <c r="F51" s="2">
        <f>'Stock Return Data'!$K$250-'Stock Return Data'!K51</f>
        <v>-1.1643406198102916E-2</v>
      </c>
      <c r="G51" s="2">
        <f>'Stock Return Data'!$M$250-'Stock Return Data'!M51</f>
        <v>-1.4829671558519638E-2</v>
      </c>
      <c r="H51" s="2">
        <f>'Stock Return Data'!$O$250-'Stock Return Data'!O51</f>
        <v>-2.5532322471753258E-2</v>
      </c>
      <c r="I51" s="2">
        <f>'Stock Return Data'!$Q$250-'Stock Return Data'!Q51</f>
        <v>-2.0962605109955262E-3</v>
      </c>
      <c r="J51" s="2">
        <f>'Stock Return Data'!$S$250-'Stock Return Data'!S51</f>
        <v>6.9165196947061957E-3</v>
      </c>
      <c r="K51" s="2">
        <f>'Stock Return Data'!$U$250-'Stock Return Data'!U51</f>
        <v>-1.4099142410525414E-2</v>
      </c>
      <c r="L51" s="2">
        <f>'Stock Return Data'!$W$250-'Stock Return Data'!W51</f>
        <v>-1.649334214014711E-2</v>
      </c>
      <c r="M51" s="2">
        <f>'Stock Return Data'!$Y$250-'Stock Return Data'!Y51</f>
        <v>3.5573039454788125E-2</v>
      </c>
      <c r="N51" s="2">
        <f>'Stock Return Data'!$AA$250-'Stock Return Data'!AA51</f>
        <v>-7.7552717538539331E-2</v>
      </c>
      <c r="O51" s="2">
        <f>'Stock Return Data'!$AC$250-'Stock Return Data'!AC51</f>
        <v>3.2760050425384895E-3</v>
      </c>
      <c r="P51" s="2">
        <f>'Stock Return Data'!$AE$250-'Stock Return Data'!AE51</f>
        <v>-1.4169078252146267E-2</v>
      </c>
    </row>
    <row r="52" spans="1:16" x14ac:dyDescent="0.3">
      <c r="A52" s="1">
        <v>44915</v>
      </c>
      <c r="B52" s="2">
        <f>'Stock Return Data'!$C$250-'Stock Return Data'!C52</f>
        <v>-7.1576139508329993E-3</v>
      </c>
      <c r="C52" s="2">
        <f>'Stock Return Data'!$E$250-'Stock Return Data'!E52</f>
        <v>6.7027350238145628E-3</v>
      </c>
      <c r="D52" s="2">
        <f>'Stock Return Data'!$G$250-'Stock Return Data'!G52</f>
        <v>4.737204556013939E-3</v>
      </c>
      <c r="E52" s="2">
        <f>'Stock Return Data'!$I$250-'Stock Return Data'!I52</f>
        <v>3.7303263951591264E-4</v>
      </c>
      <c r="F52" s="2">
        <f>'Stock Return Data'!$K$250-'Stock Return Data'!K52</f>
        <v>3.2763016607725032E-3</v>
      </c>
      <c r="G52" s="2">
        <f>'Stock Return Data'!$M$250-'Stock Return Data'!M52</f>
        <v>2.3127459773853152E-3</v>
      </c>
      <c r="H52" s="2">
        <f>'Stock Return Data'!$O$250-'Stock Return Data'!O52</f>
        <v>-9.9589567663721096E-3</v>
      </c>
      <c r="I52" s="2">
        <f>'Stock Return Data'!$Q$250-'Stock Return Data'!Q52</f>
        <v>1.1542521234021566E-2</v>
      </c>
      <c r="J52" s="2">
        <f>'Stock Return Data'!$S$250-'Stock Return Data'!S52</f>
        <v>-3.0735507574840223E-2</v>
      </c>
      <c r="K52" s="2">
        <f>'Stock Return Data'!$U$250-'Stock Return Data'!U52</f>
        <v>2.298675205509175E-2</v>
      </c>
      <c r="L52" s="2">
        <f>'Stock Return Data'!$W$250-'Stock Return Data'!W52</f>
        <v>1.441520890387657E-2</v>
      </c>
      <c r="M52" s="2">
        <f>'Stock Return Data'!$Y$250-'Stock Return Data'!Y52</f>
        <v>-1.6972717089718981E-2</v>
      </c>
      <c r="N52" s="2">
        <f>'Stock Return Data'!$AA$250-'Stock Return Data'!AA52</f>
        <v>1.9043749174705506E-2</v>
      </c>
      <c r="O52" s="2">
        <f>'Stock Return Data'!$AC$250-'Stock Return Data'!AC52</f>
        <v>-4.0976469502155928E-3</v>
      </c>
      <c r="P52" s="2">
        <f>'Stock Return Data'!$AE$250-'Stock Return Data'!AE52</f>
        <v>1.55279802785661E-3</v>
      </c>
    </row>
    <row r="53" spans="1:16" x14ac:dyDescent="0.3">
      <c r="A53" s="1">
        <v>44916</v>
      </c>
      <c r="B53" s="2">
        <f>'Stock Return Data'!$C$250-'Stock Return Data'!C53</f>
        <v>2.203487035927679E-2</v>
      </c>
      <c r="C53" s="2">
        <f>'Stock Return Data'!$E$250-'Stock Return Data'!E53</f>
        <v>1.1374731604787289E-2</v>
      </c>
      <c r="D53" s="2">
        <f>'Stock Return Data'!$G$250-'Stock Return Data'!G53</f>
        <v>-9.0414217328597789E-3</v>
      </c>
      <c r="E53" s="2">
        <f>'Stock Return Data'!$I$250-'Stock Return Data'!I53</f>
        <v>-1.1527145520409351E-3</v>
      </c>
      <c r="F53" s="2">
        <f>'Stock Return Data'!$K$250-'Stock Return Data'!K53</f>
        <v>1.9346934967784585E-2</v>
      </c>
      <c r="G53" s="2">
        <f>'Stock Return Data'!$M$250-'Stock Return Data'!M53</f>
        <v>1.5984154865178152E-2</v>
      </c>
      <c r="H53" s="2">
        <f>'Stock Return Data'!$O$250-'Stock Return Data'!O53</f>
        <v>6.0827069052922275E-2</v>
      </c>
      <c r="I53" s="2">
        <f>'Stock Return Data'!$Q$250-'Stock Return Data'!Q53</f>
        <v>9.8771254911148715E-3</v>
      </c>
      <c r="J53" s="2">
        <f>'Stock Return Data'!$S$250-'Stock Return Data'!S53</f>
        <v>-1.5539226059549892E-3</v>
      </c>
      <c r="K53" s="2">
        <f>'Stock Return Data'!$U$250-'Stock Return Data'!U53</f>
        <v>3.3903000077703346E-2</v>
      </c>
      <c r="L53" s="2">
        <f>'Stock Return Data'!$W$250-'Stock Return Data'!W53</f>
        <v>2.474689294631735E-2</v>
      </c>
      <c r="M53" s="2">
        <f>'Stock Return Data'!$Y$250-'Stock Return Data'!Y53</f>
        <v>5.3095660434670899E-2</v>
      </c>
      <c r="N53" s="2">
        <f>'Stock Return Data'!$AA$250-'Stock Return Data'!AA53</f>
        <v>0.11921169095488836</v>
      </c>
      <c r="O53" s="2">
        <f>'Stock Return Data'!$AC$250-'Stock Return Data'!AC53</f>
        <v>1.933633070762757E-2</v>
      </c>
      <c r="P53" s="2">
        <f>'Stock Return Data'!$AE$250-'Stock Return Data'!AE53</f>
        <v>2.2907021247943787E-2</v>
      </c>
    </row>
    <row r="54" spans="1:16" x14ac:dyDescent="0.3">
      <c r="A54" s="1">
        <v>44917</v>
      </c>
      <c r="B54" s="2">
        <f>'Stock Return Data'!$C$250-'Stock Return Data'!C54</f>
        <v>1.0880901716319533E-2</v>
      </c>
      <c r="C54" s="2">
        <f>'Stock Return Data'!$E$250-'Stock Return Data'!E54</f>
        <v>6.5607688104306477E-3</v>
      </c>
      <c r="D54" s="2">
        <f>'Stock Return Data'!$G$250-'Stock Return Data'!G54</f>
        <v>2.5028835178709111E-3</v>
      </c>
      <c r="E54" s="2">
        <f>'Stock Return Data'!$I$250-'Stock Return Data'!I54</f>
        <v>-7.9407174078798496E-3</v>
      </c>
      <c r="F54" s="2">
        <f>'Stock Return Data'!$K$250-'Stock Return Data'!K54</f>
        <v>1.8367735731088491E-2</v>
      </c>
      <c r="G54" s="2">
        <f>'Stock Return Data'!$M$250-'Stock Return Data'!M54</f>
        <v>9.3408417343239496E-3</v>
      </c>
      <c r="H54" s="2">
        <f>'Stock Return Data'!$O$250-'Stock Return Data'!O54</f>
        <v>1.2447422323832377E-2</v>
      </c>
      <c r="I54" s="2">
        <f>'Stock Return Data'!$Q$250-'Stock Return Data'!Q54</f>
        <v>1.8977819307540958E-2</v>
      </c>
      <c r="J54" s="2">
        <f>'Stock Return Data'!$S$250-'Stock Return Data'!S54</f>
        <v>-1.599190418914553E-2</v>
      </c>
      <c r="K54" s="2">
        <f>'Stock Return Data'!$U$250-'Stock Return Data'!U54</f>
        <v>7.5122025549399377E-3</v>
      </c>
      <c r="L54" s="2">
        <f>'Stock Return Data'!$W$250-'Stock Return Data'!W54</f>
        <v>-1.7114789717379481E-2</v>
      </c>
      <c r="M54" s="2">
        <f>'Stock Return Data'!$Y$250-'Stock Return Data'!Y54</f>
        <v>5.4334233849245461E-2</v>
      </c>
      <c r="N54" s="2">
        <f>'Stock Return Data'!$AA$250-'Stock Return Data'!AA54</f>
        <v>3.0678016615587424E-2</v>
      </c>
      <c r="O54" s="2">
        <f>'Stock Return Data'!$AC$250-'Stock Return Data'!AC54</f>
        <v>2.3664207095940904E-2</v>
      </c>
      <c r="P54" s="2">
        <f>'Stock Return Data'!$AE$250-'Stock Return Data'!AE54</f>
        <v>-4.1063299590874021E-3</v>
      </c>
    </row>
    <row r="55" spans="1:16" x14ac:dyDescent="0.3">
      <c r="A55" s="1">
        <v>44918</v>
      </c>
      <c r="B55" s="2">
        <f>'Stock Return Data'!$C$250-'Stock Return Data'!C55</f>
        <v>1.8607141751736198E-2</v>
      </c>
      <c r="C55" s="2">
        <f>'Stock Return Data'!$E$250-'Stock Return Data'!E55</f>
        <v>3.5774491095883584E-2</v>
      </c>
      <c r="D55" s="2">
        <f>'Stock Return Data'!$G$250-'Stock Return Data'!G55</f>
        <v>9.4815952330721699E-3</v>
      </c>
      <c r="E55" s="2">
        <f>'Stock Return Data'!$I$250-'Stock Return Data'!I55</f>
        <v>1.6732342619835337E-2</v>
      </c>
      <c r="F55" s="2">
        <f>'Stock Return Data'!$K$250-'Stock Return Data'!K55</f>
        <v>2.9314714132125025E-2</v>
      </c>
      <c r="G55" s="2">
        <f>'Stock Return Data'!$M$250-'Stock Return Data'!M55</f>
        <v>1.8580655293341658E-2</v>
      </c>
      <c r="H55" s="2">
        <f>'Stock Return Data'!$O$250-'Stock Return Data'!O55</f>
        <v>0.12625165333125446</v>
      </c>
      <c r="I55" s="2">
        <f>'Stock Return Data'!$Q$250-'Stock Return Data'!Q55</f>
        <v>2.4411986293369728E-2</v>
      </c>
      <c r="J55" s="2">
        <f>'Stock Return Data'!$S$250-'Stock Return Data'!S55</f>
        <v>3.450724315100296E-2</v>
      </c>
      <c r="K55" s="2">
        <f>'Stock Return Data'!$U$250-'Stock Return Data'!U55</f>
        <v>4.4677220869501252E-2</v>
      </c>
      <c r="L55" s="2">
        <f>'Stock Return Data'!$W$250-'Stock Return Data'!W55</f>
        <v>3.8481129263223085E-2</v>
      </c>
      <c r="M55" s="2">
        <f>'Stock Return Data'!$Y$250-'Stock Return Data'!Y55</f>
        <v>2.6660142329039627E-2</v>
      </c>
      <c r="N55" s="2">
        <f>'Stock Return Data'!$AA$250-'Stock Return Data'!AA55</f>
        <v>0.10164559962869212</v>
      </c>
      <c r="O55" s="2">
        <f>'Stock Return Data'!$AC$250-'Stock Return Data'!AC55</f>
        <v>5.8189262489740705E-2</v>
      </c>
      <c r="P55" s="2">
        <f>'Stock Return Data'!$AE$250-'Stock Return Data'!AE55</f>
        <v>2.8981909266732424E-2</v>
      </c>
    </row>
    <row r="56" spans="1:16" x14ac:dyDescent="0.3">
      <c r="A56" s="1">
        <v>44921</v>
      </c>
      <c r="B56" s="2">
        <f>'Stock Return Data'!$C$250-'Stock Return Data'!C56</f>
        <v>-2.6660347405549647E-2</v>
      </c>
      <c r="C56" s="2">
        <f>'Stock Return Data'!$E$250-'Stock Return Data'!E56</f>
        <v>-2.5082080310873459E-2</v>
      </c>
      <c r="D56" s="2">
        <f>'Stock Return Data'!$G$250-'Stock Return Data'!G56</f>
        <v>2.3415182838775026E-4</v>
      </c>
      <c r="E56" s="2">
        <f>'Stock Return Data'!$I$250-'Stock Return Data'!I56</f>
        <v>-3.2003285501860609E-3</v>
      </c>
      <c r="F56" s="2">
        <f>'Stock Return Data'!$K$250-'Stock Return Data'!K56</f>
        <v>-1.7825970128827834E-2</v>
      </c>
      <c r="G56" s="2">
        <f>'Stock Return Data'!$M$250-'Stock Return Data'!M56</f>
        <v>-2.2896444215189299E-2</v>
      </c>
      <c r="H56" s="2">
        <f>'Stock Return Data'!$O$250-'Stock Return Data'!O56</f>
        <v>-0.12609494827325682</v>
      </c>
      <c r="I56" s="2">
        <f>'Stock Return Data'!$Q$250-'Stock Return Data'!Q56</f>
        <v>-1.1677946523620961E-2</v>
      </c>
      <c r="J56" s="2">
        <f>'Stock Return Data'!$S$250-'Stock Return Data'!S56</f>
        <v>-2.899924903735018E-2</v>
      </c>
      <c r="K56" s="2">
        <f>'Stock Return Data'!$U$250-'Stock Return Data'!U56</f>
        <v>-2.9173959929418694E-2</v>
      </c>
      <c r="L56" s="2">
        <f>'Stock Return Data'!$W$250-'Stock Return Data'!W56</f>
        <v>-4.3128067510530027E-2</v>
      </c>
      <c r="M56" s="2">
        <f>'Stock Return Data'!$Y$250-'Stock Return Data'!Y56</f>
        <v>-2.5916081128599944E-2</v>
      </c>
      <c r="N56" s="2">
        <f>'Stock Return Data'!$AA$250-'Stock Return Data'!AA56</f>
        <v>-8.2720676194870238E-2</v>
      </c>
      <c r="O56" s="2">
        <f>'Stock Return Data'!$AC$250-'Stock Return Data'!AC56</f>
        <v>-3.0996422355084884E-2</v>
      </c>
      <c r="P56" s="2">
        <f>'Stock Return Data'!$AE$250-'Stock Return Data'!AE56</f>
        <v>-3.539399112399162E-3</v>
      </c>
    </row>
    <row r="57" spans="1:16" x14ac:dyDescent="0.3">
      <c r="A57" s="1">
        <v>44922</v>
      </c>
      <c r="B57" s="2">
        <f>'Stock Return Data'!$C$250-'Stock Return Data'!C57</f>
        <v>-8.7712936857858546E-3</v>
      </c>
      <c r="C57" s="2">
        <f>'Stock Return Data'!$E$250-'Stock Return Data'!E57</f>
        <v>-8.4161201871880975E-4</v>
      </c>
      <c r="D57" s="2">
        <f>'Stock Return Data'!$G$250-'Stock Return Data'!G57</f>
        <v>-3.2058601834196862E-3</v>
      </c>
      <c r="E57" s="2">
        <f>'Stock Return Data'!$I$250-'Stock Return Data'!I57</f>
        <v>-7.9467449816117645E-3</v>
      </c>
      <c r="F57" s="2">
        <f>'Stock Return Data'!$K$250-'Stock Return Data'!K57</f>
        <v>-8.0565731570173809E-3</v>
      </c>
      <c r="G57" s="2">
        <f>'Stock Return Data'!$M$250-'Stock Return Data'!M57</f>
        <v>5.6183869394427471E-3</v>
      </c>
      <c r="H57" s="2">
        <f>'Stock Return Data'!$O$250-'Stock Return Data'!O57</f>
        <v>-1.4120450174246971E-2</v>
      </c>
      <c r="I57" s="2">
        <f>'Stock Return Data'!$Q$250-'Stock Return Data'!Q57</f>
        <v>-1.3763737334115053E-2</v>
      </c>
      <c r="J57" s="2">
        <f>'Stock Return Data'!$S$250-'Stock Return Data'!S57</f>
        <v>1.9030960025785418E-2</v>
      </c>
      <c r="K57" s="2">
        <f>'Stock Return Data'!$U$250-'Stock Return Data'!U57</f>
        <v>3.5013849714593962E-3</v>
      </c>
      <c r="L57" s="2">
        <f>'Stock Return Data'!$W$250-'Stock Return Data'!W57</f>
        <v>9.9723218509799316E-3</v>
      </c>
      <c r="M57" s="2">
        <f>'Stock Return Data'!$Y$250-'Stock Return Data'!Y57</f>
        <v>1.4472623473158419E-2</v>
      </c>
      <c r="N57" s="2">
        <f>'Stock Return Data'!$AA$250-'Stock Return Data'!AA57</f>
        <v>-3.4648113836593296E-2</v>
      </c>
      <c r="O57" s="2">
        <f>'Stock Return Data'!$AC$250-'Stock Return Data'!AC57</f>
        <v>-2.1651754922462362E-2</v>
      </c>
      <c r="P57" s="2">
        <f>'Stock Return Data'!$AE$250-'Stock Return Data'!AE57</f>
        <v>-2.6605520419049473E-2</v>
      </c>
    </row>
    <row r="58" spans="1:16" x14ac:dyDescent="0.3">
      <c r="A58" s="1">
        <v>44923</v>
      </c>
      <c r="B58" s="2">
        <f>'Stock Return Data'!$C$250-'Stock Return Data'!C58</f>
        <v>6.291903594156132E-3</v>
      </c>
      <c r="C58" s="2">
        <f>'Stock Return Data'!$E$250-'Stock Return Data'!E58</f>
        <v>-7.3902206295787393E-3</v>
      </c>
      <c r="D58" s="2">
        <f>'Stock Return Data'!$G$250-'Stock Return Data'!G58</f>
        <v>2.169899946967411E-3</v>
      </c>
      <c r="E58" s="2">
        <f>'Stock Return Data'!$I$250-'Stock Return Data'!I58</f>
        <v>3.4425107280915183E-3</v>
      </c>
      <c r="F58" s="2">
        <f>'Stock Return Data'!$K$250-'Stock Return Data'!K58</f>
        <v>5.3467025916473527E-3</v>
      </c>
      <c r="G58" s="2">
        <f>'Stock Return Data'!$M$250-'Stock Return Data'!M58</f>
        <v>-2.467243900862144E-3</v>
      </c>
      <c r="H58" s="2">
        <f>'Stock Return Data'!$O$250-'Stock Return Data'!O58</f>
        <v>-5.3301130534559052E-2</v>
      </c>
      <c r="I58" s="2">
        <f>'Stock Return Data'!$Q$250-'Stock Return Data'!Q58</f>
        <v>3.453980321015751E-3</v>
      </c>
      <c r="J58" s="2">
        <f>'Stock Return Data'!$S$250-'Stock Return Data'!S58</f>
        <v>7.2697530818233613E-4</v>
      </c>
      <c r="K58" s="2">
        <f>'Stock Return Data'!$U$250-'Stock Return Data'!U58</f>
        <v>-3.8226653023069731E-3</v>
      </c>
      <c r="L58" s="2">
        <f>'Stock Return Data'!$W$250-'Stock Return Data'!W58</f>
        <v>6.0292326093433768E-3</v>
      </c>
      <c r="M58" s="2">
        <f>'Stock Return Data'!$Y$250-'Stock Return Data'!Y58</f>
        <v>2.7574929472465703E-2</v>
      </c>
      <c r="N58" s="2">
        <f>'Stock Return Data'!$AA$250-'Stock Return Data'!AA58</f>
        <v>2.0874095046959786E-2</v>
      </c>
      <c r="O58" s="2">
        <f>'Stock Return Data'!$AC$250-'Stock Return Data'!AC58</f>
        <v>-1.9024969769407358E-3</v>
      </c>
      <c r="P58" s="2">
        <f>'Stock Return Data'!$AE$250-'Stock Return Data'!AE58</f>
        <v>-3.5561025741321771E-2</v>
      </c>
    </row>
    <row r="59" spans="1:16" x14ac:dyDescent="0.3">
      <c r="A59" s="1">
        <v>44924</v>
      </c>
      <c r="B59" s="2">
        <f>'Stock Return Data'!$C$250-'Stock Return Data'!C59</f>
        <v>9.8256042436192549E-3</v>
      </c>
      <c r="C59" s="2">
        <f>'Stock Return Data'!$E$250-'Stock Return Data'!E59</f>
        <v>8.367893602019158E-3</v>
      </c>
      <c r="D59" s="2">
        <f>'Stock Return Data'!$G$250-'Stock Return Data'!G59</f>
        <v>-7.3904579228538233E-3</v>
      </c>
      <c r="E59" s="2">
        <f>'Stock Return Data'!$I$250-'Stock Return Data'!I59</f>
        <v>-4.5602667378972454E-3</v>
      </c>
      <c r="F59" s="2">
        <f>'Stock Return Data'!$K$250-'Stock Return Data'!K59</f>
        <v>2.0204711684600214E-3</v>
      </c>
      <c r="G59" s="2">
        <f>'Stock Return Data'!$M$250-'Stock Return Data'!M59</f>
        <v>-1.5561375196408724E-3</v>
      </c>
      <c r="H59" s="2">
        <f>'Stock Return Data'!$O$250-'Stock Return Data'!O59</f>
        <v>3.9815527631973088E-2</v>
      </c>
      <c r="I59" s="2">
        <f>'Stock Return Data'!$Q$250-'Stock Return Data'!Q59</f>
        <v>6.8506210222535474E-3</v>
      </c>
      <c r="J59" s="2">
        <f>'Stock Return Data'!$S$250-'Stock Return Data'!S59</f>
        <v>-3.5688026854354564E-2</v>
      </c>
      <c r="K59" s="2">
        <f>'Stock Return Data'!$U$250-'Stock Return Data'!U59</f>
        <v>-1.1479729209314029E-4</v>
      </c>
      <c r="L59" s="2">
        <f>'Stock Return Data'!$W$250-'Stock Return Data'!W59</f>
        <v>7.3665961354549281E-4</v>
      </c>
      <c r="M59" s="2">
        <f>'Stock Return Data'!$Y$250-'Stock Return Data'!Y59</f>
        <v>-4.508813388459415E-2</v>
      </c>
      <c r="N59" s="2">
        <f>'Stock Return Data'!$AA$250-'Stock Return Data'!AA59</f>
        <v>-3.7820360622000861E-3</v>
      </c>
      <c r="O59" s="2">
        <f>'Stock Return Data'!$AC$250-'Stock Return Data'!AC59</f>
        <v>1.2270140175919476E-2</v>
      </c>
      <c r="P59" s="2">
        <f>'Stock Return Data'!$AE$250-'Stock Return Data'!AE59</f>
        <v>-1.5444113300540591E-2</v>
      </c>
    </row>
    <row r="60" spans="1:16" x14ac:dyDescent="0.3">
      <c r="A60" s="1">
        <v>44925</v>
      </c>
      <c r="B60" s="2">
        <f>'Stock Return Data'!$C$250-'Stock Return Data'!C60</f>
        <v>-8.8068675889839375E-3</v>
      </c>
      <c r="C60" s="2">
        <f>'Stock Return Data'!$E$250-'Stock Return Data'!E60</f>
        <v>-1.3916145150952533E-2</v>
      </c>
      <c r="D60" s="2">
        <f>'Stock Return Data'!$G$250-'Stock Return Data'!G60</f>
        <v>6.2321285249461881E-3</v>
      </c>
      <c r="E60" s="2">
        <f>'Stock Return Data'!$I$250-'Stock Return Data'!I60</f>
        <v>6.5012527467196209E-3</v>
      </c>
      <c r="F60" s="2">
        <f>'Stock Return Data'!$K$250-'Stock Return Data'!K60</f>
        <v>-2.2059330913599823E-2</v>
      </c>
      <c r="G60" s="2">
        <f>'Stock Return Data'!$M$250-'Stock Return Data'!M60</f>
        <v>1.2616297270980374E-2</v>
      </c>
      <c r="H60" s="2">
        <f>'Stock Return Data'!$O$250-'Stock Return Data'!O60</f>
        <v>3.9647579617720216E-3</v>
      </c>
      <c r="I60" s="2">
        <f>'Stock Return Data'!$Q$250-'Stock Return Data'!Q60</f>
        <v>1.393233714531851E-2</v>
      </c>
      <c r="J60" s="2">
        <f>'Stock Return Data'!$S$250-'Stock Return Data'!S60</f>
        <v>3.3773423709238422E-2</v>
      </c>
      <c r="K60" s="2">
        <f>'Stock Return Data'!$U$250-'Stock Return Data'!U60</f>
        <v>-1.4901286410488671E-2</v>
      </c>
      <c r="L60" s="2">
        <f>'Stock Return Data'!$W$250-'Stock Return Data'!W60</f>
        <v>-1.8128506343482093E-2</v>
      </c>
      <c r="M60" s="2">
        <f>'Stock Return Data'!$Y$250-'Stock Return Data'!Y60</f>
        <v>-8.5008780647782278E-3</v>
      </c>
      <c r="N60" s="2">
        <f>'Stock Return Data'!$AA$250-'Stock Return Data'!AA60</f>
        <v>-3.8166762675439191E-2</v>
      </c>
      <c r="O60" s="2">
        <f>'Stock Return Data'!$AC$250-'Stock Return Data'!AC60</f>
        <v>-8.2415948361726603E-3</v>
      </c>
      <c r="P60" s="2">
        <f>'Stock Return Data'!$AE$250-'Stock Return Data'!AE60</f>
        <v>1.5626985766589867E-2</v>
      </c>
    </row>
    <row r="61" spans="1:16" x14ac:dyDescent="0.3">
      <c r="A61" s="1">
        <v>44928</v>
      </c>
      <c r="B61" s="2">
        <f>'Stock Return Data'!$C$250-'Stock Return Data'!C61</f>
        <v>-2.1991735065614824E-3</v>
      </c>
      <c r="C61" s="2">
        <f>'Stock Return Data'!$E$250-'Stock Return Data'!E61</f>
        <v>2.7563754032426807E-3</v>
      </c>
      <c r="D61" s="2">
        <f>'Stock Return Data'!$G$250-'Stock Return Data'!G61</f>
        <v>1.1571443122087449E-3</v>
      </c>
      <c r="E61" s="2">
        <f>'Stock Return Data'!$I$250-'Stock Return Data'!I61</f>
        <v>-1.013617133147895E-2</v>
      </c>
      <c r="F61" s="2">
        <f>'Stock Return Data'!$K$250-'Stock Return Data'!K61</f>
        <v>-1.8255796105030836E-2</v>
      </c>
      <c r="G61" s="2">
        <f>'Stock Return Data'!$M$250-'Stock Return Data'!M61</f>
        <v>-2.636147388656447E-3</v>
      </c>
      <c r="H61" s="2">
        <f>'Stock Return Data'!$O$250-'Stock Return Data'!O61</f>
        <v>1.5818039675161308E-2</v>
      </c>
      <c r="I61" s="2">
        <f>'Stock Return Data'!$Q$250-'Stock Return Data'!Q61</f>
        <v>2.9178987354706865E-4</v>
      </c>
      <c r="J61" s="2">
        <f>'Stock Return Data'!$S$250-'Stock Return Data'!S61</f>
        <v>-1.6901892577485641E-2</v>
      </c>
      <c r="K61" s="2">
        <f>'Stock Return Data'!$U$250-'Stock Return Data'!U61</f>
        <v>-5.5605216976833918E-2</v>
      </c>
      <c r="L61" s="2">
        <f>'Stock Return Data'!$W$250-'Stock Return Data'!W61</f>
        <v>-2.8328594390696932E-2</v>
      </c>
      <c r="M61" s="2">
        <f>'Stock Return Data'!$Y$250-'Stock Return Data'!Y61</f>
        <v>1.5031065641041452E-2</v>
      </c>
      <c r="N61" s="2">
        <f>'Stock Return Data'!$AA$250-'Stock Return Data'!AA61</f>
        <v>-3.2657495701320562E-3</v>
      </c>
      <c r="O61" s="2">
        <f>'Stock Return Data'!$AC$250-'Stock Return Data'!AC61</f>
        <v>-1.9235217342462096E-2</v>
      </c>
      <c r="P61" s="2">
        <f>'Stock Return Data'!$AE$250-'Stock Return Data'!AE61</f>
        <v>1.283637205305092E-2</v>
      </c>
    </row>
    <row r="62" spans="1:16" x14ac:dyDescent="0.3">
      <c r="A62" s="1">
        <v>44929</v>
      </c>
      <c r="B62" s="2">
        <f>'Stock Return Data'!$C$250-'Stock Return Data'!C62</f>
        <v>3.0684524447336151E-4</v>
      </c>
      <c r="C62" s="2">
        <f>'Stock Return Data'!$E$250-'Stock Return Data'!E62</f>
        <v>4.3154514347698431E-3</v>
      </c>
      <c r="D62" s="2">
        <f>'Stock Return Data'!$G$250-'Stock Return Data'!G62</f>
        <v>-5.2651130587828723E-4</v>
      </c>
      <c r="E62" s="2">
        <f>'Stock Return Data'!$I$250-'Stock Return Data'!I62</f>
        <v>1.2912675694870305E-3</v>
      </c>
      <c r="F62" s="2">
        <f>'Stock Return Data'!$K$250-'Stock Return Data'!K62</f>
        <v>-5.0582104555915424E-3</v>
      </c>
      <c r="G62" s="2">
        <f>'Stock Return Data'!$M$250-'Stock Return Data'!M62</f>
        <v>6.5423382038435601E-3</v>
      </c>
      <c r="H62" s="2">
        <f>'Stock Return Data'!$O$250-'Stock Return Data'!O62</f>
        <v>7.5574887982142033E-3</v>
      </c>
      <c r="I62" s="2">
        <f>'Stock Return Data'!$Q$250-'Stock Return Data'!Q62</f>
        <v>2.2809744464282883E-3</v>
      </c>
      <c r="J62" s="2">
        <f>'Stock Return Data'!$S$250-'Stock Return Data'!S62</f>
        <v>3.758258503178573E-3</v>
      </c>
      <c r="K62" s="2">
        <f>'Stock Return Data'!$U$250-'Stock Return Data'!U62</f>
        <v>-3.711552983296347E-2</v>
      </c>
      <c r="L62" s="2">
        <f>'Stock Return Data'!$W$250-'Stock Return Data'!W62</f>
        <v>-1.6446842889044661E-2</v>
      </c>
      <c r="M62" s="2">
        <f>'Stock Return Data'!$Y$250-'Stock Return Data'!Y62</f>
        <v>3.1582778651720156E-2</v>
      </c>
      <c r="N62" s="2">
        <f>'Stock Return Data'!$AA$250-'Stock Return Data'!AA62</f>
        <v>1.4953154977570358E-3</v>
      </c>
      <c r="O62" s="2">
        <f>'Stock Return Data'!$AC$250-'Stock Return Data'!AC62</f>
        <v>3.1056540584790031E-3</v>
      </c>
      <c r="P62" s="2">
        <f>'Stock Return Data'!$AE$250-'Stock Return Data'!AE62</f>
        <v>3.0813702450216234E-2</v>
      </c>
    </row>
    <row r="63" spans="1:16" x14ac:dyDescent="0.3">
      <c r="A63" s="1">
        <v>44930</v>
      </c>
      <c r="B63" s="2">
        <f>'Stock Return Data'!$C$250-'Stock Return Data'!C63</f>
        <v>1.7248540340291028E-2</v>
      </c>
      <c r="C63" s="2">
        <f>'Stock Return Data'!$E$250-'Stock Return Data'!E63</f>
        <v>3.243641586076805E-2</v>
      </c>
      <c r="D63" s="2">
        <f>'Stock Return Data'!$G$250-'Stock Return Data'!G63</f>
        <v>5.8628163085096422E-3</v>
      </c>
      <c r="E63" s="2">
        <f>'Stock Return Data'!$I$250-'Stock Return Data'!I63</f>
        <v>1.8565982375269827E-2</v>
      </c>
      <c r="F63" s="2">
        <f>'Stock Return Data'!$K$250-'Stock Return Data'!K63</f>
        <v>6.4476311169449924E-3</v>
      </c>
      <c r="G63" s="2">
        <f>'Stock Return Data'!$M$250-'Stock Return Data'!M63</f>
        <v>1.366786270442613E-2</v>
      </c>
      <c r="H63" s="2">
        <f>'Stock Return Data'!$O$250-'Stock Return Data'!O63</f>
        <v>3.5635097794822365E-2</v>
      </c>
      <c r="I63" s="2">
        <f>'Stock Return Data'!$Q$250-'Stock Return Data'!Q63</f>
        <v>1.084991164306183E-2</v>
      </c>
      <c r="J63" s="2">
        <f>'Stock Return Data'!$S$250-'Stock Return Data'!S63</f>
        <v>4.5475064590260227E-3</v>
      </c>
      <c r="K63" s="2">
        <f>'Stock Return Data'!$U$250-'Stock Return Data'!U63</f>
        <v>1.4584143769505273E-2</v>
      </c>
      <c r="L63" s="2">
        <f>'Stock Return Data'!$W$250-'Stock Return Data'!W63</f>
        <v>1.1651804771380142E-2</v>
      </c>
      <c r="M63" s="2">
        <f>'Stock Return Data'!$Y$250-'Stock Return Data'!Y63</f>
        <v>2.0017516636440793E-3</v>
      </c>
      <c r="N63" s="2">
        <f>'Stock Return Data'!$AA$250-'Stock Return Data'!AA63</f>
        <v>3.8726352228902507E-2</v>
      </c>
      <c r="O63" s="2">
        <f>'Stock Return Data'!$AC$250-'Stock Return Data'!AC63</f>
        <v>1.6122894826281976E-2</v>
      </c>
      <c r="P63" s="2">
        <f>'Stock Return Data'!$AE$250-'Stock Return Data'!AE63</f>
        <v>1.7299921987848393E-2</v>
      </c>
    </row>
    <row r="64" spans="1:16" x14ac:dyDescent="0.3">
      <c r="A64" s="1">
        <v>44931</v>
      </c>
      <c r="B64" s="2">
        <f>'Stock Return Data'!$C$250-'Stock Return Data'!C64</f>
        <v>-1.0847519285736542E-2</v>
      </c>
      <c r="C64" s="2">
        <f>'Stock Return Data'!$E$250-'Stock Return Data'!E64</f>
        <v>-3.1817753346624761E-3</v>
      </c>
      <c r="D64" s="2">
        <f>'Stock Return Data'!$G$250-'Stock Return Data'!G64</f>
        <v>-5.9338091195643835E-3</v>
      </c>
      <c r="E64" s="2">
        <f>'Stock Return Data'!$I$250-'Stock Return Data'!I64</f>
        <v>1.3452171326609452E-2</v>
      </c>
      <c r="F64" s="2">
        <f>'Stock Return Data'!$K$250-'Stock Return Data'!K64</f>
        <v>-1.1452051425412084E-2</v>
      </c>
      <c r="G64" s="2">
        <f>'Stock Return Data'!$M$250-'Stock Return Data'!M64</f>
        <v>-1.8440054701686498E-2</v>
      </c>
      <c r="H64" s="2">
        <f>'Stock Return Data'!$O$250-'Stock Return Data'!O64</f>
        <v>-1.4679664678391616E-2</v>
      </c>
      <c r="I64" s="2">
        <f>'Stock Return Data'!$Q$250-'Stock Return Data'!Q64</f>
        <v>-6.0721055033692156E-3</v>
      </c>
      <c r="J64" s="2">
        <f>'Stock Return Data'!$S$250-'Stock Return Data'!S64</f>
        <v>1.2981480612686452E-2</v>
      </c>
      <c r="K64" s="2">
        <f>'Stock Return Data'!$U$250-'Stock Return Data'!U64</f>
        <v>-1.0565320667242431E-2</v>
      </c>
      <c r="L64" s="2">
        <f>'Stock Return Data'!$W$250-'Stock Return Data'!W64</f>
        <v>-8.3546148348578042E-3</v>
      </c>
      <c r="M64" s="2">
        <f>'Stock Return Data'!$Y$250-'Stock Return Data'!Y64</f>
        <v>1.3244404245597308E-2</v>
      </c>
      <c r="N64" s="2">
        <f>'Stock Return Data'!$AA$250-'Stock Return Data'!AA64</f>
        <v>2.0591289617095755E-2</v>
      </c>
      <c r="O64" s="2">
        <f>'Stock Return Data'!$AC$250-'Stock Return Data'!AC64</f>
        <v>3.1482564681102792E-3</v>
      </c>
      <c r="P64" s="2">
        <f>'Stock Return Data'!$AE$250-'Stock Return Data'!AE64</f>
        <v>-3.565876691673815E-3</v>
      </c>
    </row>
    <row r="65" spans="1:16" x14ac:dyDescent="0.3">
      <c r="A65" s="1">
        <v>44932</v>
      </c>
      <c r="B65" s="2">
        <f>'Stock Return Data'!$C$250-'Stock Return Data'!C65</f>
        <v>1.1309245471174543E-2</v>
      </c>
      <c r="C65" s="2">
        <f>'Stock Return Data'!$E$250-'Stock Return Data'!E65</f>
        <v>1.9300924995068955E-2</v>
      </c>
      <c r="D65" s="2">
        <f>'Stock Return Data'!$G$250-'Stock Return Data'!G65</f>
        <v>1.2124063525069827E-2</v>
      </c>
      <c r="E65" s="2">
        <f>'Stock Return Data'!$I$250-'Stock Return Data'!I65</f>
        <v>1.8439128609610032E-2</v>
      </c>
      <c r="F65" s="2">
        <f>'Stock Return Data'!$K$250-'Stock Return Data'!K65</f>
        <v>-1.0658090092983489E-2</v>
      </c>
      <c r="G65" s="2">
        <f>'Stock Return Data'!$M$250-'Stock Return Data'!M65</f>
        <v>-3.5134454262872607E-3</v>
      </c>
      <c r="H65" s="2">
        <f>'Stock Return Data'!$O$250-'Stock Return Data'!O65</f>
        <v>2.6293416309271997E-2</v>
      </c>
      <c r="I65" s="2">
        <f>'Stock Return Data'!$Q$250-'Stock Return Data'!Q65</f>
        <v>2.4249308897010963E-3</v>
      </c>
      <c r="J65" s="2">
        <f>'Stock Return Data'!$S$250-'Stock Return Data'!S65</f>
        <v>1.6526018288677728E-2</v>
      </c>
      <c r="K65" s="2">
        <f>'Stock Return Data'!$U$250-'Stock Return Data'!U65</f>
        <v>3.3752889026166669E-3</v>
      </c>
      <c r="L65" s="2">
        <f>'Stock Return Data'!$W$250-'Stock Return Data'!W65</f>
        <v>6.3588920191798015E-3</v>
      </c>
      <c r="M65" s="2">
        <f>'Stock Return Data'!$Y$250-'Stock Return Data'!Y65</f>
        <v>-4.5093539367644431E-2</v>
      </c>
      <c r="N65" s="2">
        <f>'Stock Return Data'!$AA$250-'Stock Return Data'!AA65</f>
        <v>1.1046261474506694E-2</v>
      </c>
      <c r="O65" s="2">
        <f>'Stock Return Data'!$AC$250-'Stock Return Data'!AC65</f>
        <v>1.1342854682216786E-2</v>
      </c>
      <c r="P65" s="2">
        <f>'Stock Return Data'!$AE$250-'Stock Return Data'!AE65</f>
        <v>6.9909610954526462E-3</v>
      </c>
    </row>
    <row r="66" spans="1:16" x14ac:dyDescent="0.3">
      <c r="A66" s="1">
        <v>44935</v>
      </c>
      <c r="B66" s="2">
        <f>'Stock Return Data'!$C$250-'Stock Return Data'!C66</f>
        <v>-9.3070165932319336E-3</v>
      </c>
      <c r="C66" s="2">
        <f>'Stock Return Data'!$E$250-'Stock Return Data'!E66</f>
        <v>-1.8437671902139657E-3</v>
      </c>
      <c r="D66" s="2">
        <f>'Stock Return Data'!$G$250-'Stock Return Data'!G66</f>
        <v>-3.2248015592173121E-2</v>
      </c>
      <c r="E66" s="2">
        <f>'Stock Return Data'!$I$250-'Stock Return Data'!I66</f>
        <v>-2.4478854655032769E-2</v>
      </c>
      <c r="F66" s="2">
        <f>'Stock Return Data'!$K$250-'Stock Return Data'!K66</f>
        <v>7.2745776486224552E-4</v>
      </c>
      <c r="G66" s="2">
        <f>'Stock Return Data'!$M$250-'Stock Return Data'!M66</f>
        <v>-7.6690677430599503E-3</v>
      </c>
      <c r="H66" s="2">
        <f>'Stock Return Data'!$O$250-'Stock Return Data'!O66</f>
        <v>-3.5507050962725842E-2</v>
      </c>
      <c r="I66" s="2">
        <f>'Stock Return Data'!$Q$250-'Stock Return Data'!Q66</f>
        <v>-1.4804219821125328E-2</v>
      </c>
      <c r="J66" s="2">
        <f>'Stock Return Data'!$S$250-'Stock Return Data'!S66</f>
        <v>-3.9662971172108701E-2</v>
      </c>
      <c r="K66" s="2">
        <f>'Stock Return Data'!$U$250-'Stock Return Data'!U66</f>
        <v>-8.7125957524609304E-3</v>
      </c>
      <c r="L66" s="2">
        <f>'Stock Return Data'!$W$250-'Stock Return Data'!W66</f>
        <v>-9.8077739531340635E-3</v>
      </c>
      <c r="M66" s="2">
        <f>'Stock Return Data'!$Y$250-'Stock Return Data'!Y66</f>
        <v>2.5365480926993256E-2</v>
      </c>
      <c r="N66" s="2">
        <f>'Stock Return Data'!$AA$250-'Stock Return Data'!AA66</f>
        <v>6.168212694018774E-3</v>
      </c>
      <c r="O66" s="2">
        <f>'Stock Return Data'!$AC$250-'Stock Return Data'!AC66</f>
        <v>-3.149299862842357E-3</v>
      </c>
      <c r="P66" s="2">
        <f>'Stock Return Data'!$AE$250-'Stock Return Data'!AE66</f>
        <v>4.776876712825489E-3</v>
      </c>
    </row>
    <row r="67" spans="1:16" x14ac:dyDescent="0.3">
      <c r="A67" s="1">
        <v>44936</v>
      </c>
      <c r="B67" s="2">
        <f>'Stock Return Data'!$C$250-'Stock Return Data'!C67</f>
        <v>9.8043009856911036E-3</v>
      </c>
      <c r="C67" s="2">
        <f>'Stock Return Data'!$E$250-'Stock Return Data'!E67</f>
        <v>-6.9507194746120243E-3</v>
      </c>
      <c r="D67" s="2">
        <f>'Stock Return Data'!$G$250-'Stock Return Data'!G67</f>
        <v>4.6738250945033569E-3</v>
      </c>
      <c r="E67" s="2">
        <f>'Stock Return Data'!$I$250-'Stock Return Data'!I67</f>
        <v>1.024259364277178E-2</v>
      </c>
      <c r="F67" s="2">
        <f>'Stock Return Data'!$K$250-'Stock Return Data'!K67</f>
        <v>-4.8901515983622839E-3</v>
      </c>
      <c r="G67" s="2">
        <f>'Stock Return Data'!$M$250-'Stock Return Data'!M67</f>
        <v>1.5040172504811737E-2</v>
      </c>
      <c r="H67" s="2">
        <f>'Stock Return Data'!$O$250-'Stock Return Data'!O67</f>
        <v>3.9104478435840348E-2</v>
      </c>
      <c r="I67" s="2">
        <f>'Stock Return Data'!$Q$250-'Stock Return Data'!Q67</f>
        <v>9.1349906199631598E-3</v>
      </c>
      <c r="J67" s="2">
        <f>'Stock Return Data'!$S$250-'Stock Return Data'!S67</f>
        <v>1.932279172601793E-4</v>
      </c>
      <c r="K67" s="2">
        <f>'Stock Return Data'!$U$250-'Stock Return Data'!U67</f>
        <v>3.1333986597281302E-2</v>
      </c>
      <c r="L67" s="2">
        <f>'Stock Return Data'!$W$250-'Stock Return Data'!W67</f>
        <v>2.4263680330101373E-2</v>
      </c>
      <c r="M67" s="2">
        <f>'Stock Return Data'!$Y$250-'Stock Return Data'!Y67</f>
        <v>9.6904116266637863E-3</v>
      </c>
      <c r="N67" s="2">
        <f>'Stock Return Data'!$AA$250-'Stock Return Data'!AA67</f>
        <v>2.0874095046959786E-2</v>
      </c>
      <c r="O67" s="2">
        <f>'Stock Return Data'!$AC$250-'Stock Return Data'!AC67</f>
        <v>1.4729339944414182E-3</v>
      </c>
      <c r="P67" s="2">
        <f>'Stock Return Data'!$AE$250-'Stock Return Data'!AE67</f>
        <v>6.1589387949048495E-3</v>
      </c>
    </row>
    <row r="68" spans="1:16" x14ac:dyDescent="0.3">
      <c r="A68" s="1">
        <v>44937</v>
      </c>
      <c r="B68" s="2">
        <f>'Stock Return Data'!$C$250-'Stock Return Data'!C68</f>
        <v>-9.285622455939526E-3</v>
      </c>
      <c r="C68" s="2">
        <f>'Stock Return Data'!$E$250-'Stock Return Data'!E68</f>
        <v>1.6879025352214402E-2</v>
      </c>
      <c r="D68" s="2">
        <f>'Stock Return Data'!$G$250-'Stock Return Data'!G68</f>
        <v>9.8082039243387199E-3</v>
      </c>
      <c r="E68" s="2">
        <f>'Stock Return Data'!$I$250-'Stock Return Data'!I68</f>
        <v>-6.8064682184656522E-4</v>
      </c>
      <c r="F68" s="2">
        <f>'Stock Return Data'!$K$250-'Stock Return Data'!K68</f>
        <v>-3.5248471367798434E-2</v>
      </c>
      <c r="G68" s="2">
        <f>'Stock Return Data'!$M$250-'Stock Return Data'!M68</f>
        <v>6.083871020683666E-3</v>
      </c>
      <c r="H68" s="2">
        <f>'Stock Return Data'!$O$250-'Stock Return Data'!O68</f>
        <v>1.7185833873638964E-2</v>
      </c>
      <c r="I68" s="2">
        <f>'Stock Return Data'!$Q$250-'Stock Return Data'!Q68</f>
        <v>-6.8349840826433667E-3</v>
      </c>
      <c r="J68" s="2">
        <f>'Stock Return Data'!$S$250-'Stock Return Data'!S68</f>
        <v>8.6073850047266916E-3</v>
      </c>
      <c r="K68" s="2">
        <f>'Stock Return Data'!$U$250-'Stock Return Data'!U68</f>
        <v>2.6245333523855538E-2</v>
      </c>
      <c r="L68" s="2">
        <f>'Stock Return Data'!$W$250-'Stock Return Data'!W68</f>
        <v>1.6516069568634134E-2</v>
      </c>
      <c r="M68" s="2">
        <f>'Stock Return Data'!$Y$250-'Stock Return Data'!Y68</f>
        <v>2.0438596047053772E-3</v>
      </c>
      <c r="N68" s="2">
        <f>'Stock Return Data'!$AA$250-'Stock Return Data'!AA68</f>
        <v>1.193088315909455E-3</v>
      </c>
      <c r="O68" s="2">
        <f>'Stock Return Data'!$AC$250-'Stock Return Data'!AC68</f>
        <v>1.7162325516552517E-3</v>
      </c>
      <c r="P68" s="2">
        <f>'Stock Return Data'!$AE$250-'Stock Return Data'!AE68</f>
        <v>3.0816144023443725E-3</v>
      </c>
    </row>
    <row r="69" spans="1:16" x14ac:dyDescent="0.3">
      <c r="A69" s="1">
        <v>44938</v>
      </c>
      <c r="B69" s="2">
        <f>'Stock Return Data'!$C$250-'Stock Return Data'!C69</f>
        <v>9.288298343977517E-3</v>
      </c>
      <c r="C69" s="2">
        <f>'Stock Return Data'!$E$250-'Stock Return Data'!E69</f>
        <v>-9.196236717435996E-4</v>
      </c>
      <c r="D69" s="2">
        <f>'Stock Return Data'!$G$250-'Stock Return Data'!G69</f>
        <v>-1.4673153653224925E-2</v>
      </c>
      <c r="E69" s="2">
        <f>'Stock Return Data'!$I$250-'Stock Return Data'!I69</f>
        <v>-6.0152926780765673E-3</v>
      </c>
      <c r="F69" s="2">
        <f>'Stock Return Data'!$K$250-'Stock Return Data'!K69</f>
        <v>2.4691382966607306E-2</v>
      </c>
      <c r="G69" s="2">
        <f>'Stock Return Data'!$M$250-'Stock Return Data'!M69</f>
        <v>7.1617175763658818E-3</v>
      </c>
      <c r="H69" s="2">
        <f>'Stock Return Data'!$O$250-'Stock Return Data'!O69</f>
        <v>8.5511808570029463E-3</v>
      </c>
      <c r="I69" s="2">
        <f>'Stock Return Data'!$Q$250-'Stock Return Data'!Q69</f>
        <v>-1.4143876744336911E-2</v>
      </c>
      <c r="J69" s="2">
        <f>'Stock Return Data'!$S$250-'Stock Return Data'!S69</f>
        <v>-8.5106488579272891E-3</v>
      </c>
      <c r="K69" s="2">
        <f>'Stock Return Data'!$U$250-'Stock Return Data'!U69</f>
        <v>2.1767012770048041E-2</v>
      </c>
      <c r="L69" s="2">
        <f>'Stock Return Data'!$W$250-'Stock Return Data'!W69</f>
        <v>1.4182595135281056E-2</v>
      </c>
      <c r="M69" s="2">
        <f>'Stock Return Data'!$Y$250-'Stock Return Data'!Y69</f>
        <v>1.4380281904918635E-2</v>
      </c>
      <c r="N69" s="2">
        <f>'Stock Return Data'!$AA$250-'Stock Return Data'!AA69</f>
        <v>1.6069202793028682E-2</v>
      </c>
      <c r="O69" s="2">
        <f>'Stock Return Data'!$AC$250-'Stock Return Data'!AC69</f>
        <v>1.4742492136337508E-3</v>
      </c>
      <c r="P69" s="2">
        <f>'Stock Return Data'!$AE$250-'Stock Return Data'!AE69</f>
        <v>1.0426778748341786E-2</v>
      </c>
    </row>
    <row r="70" spans="1:16" x14ac:dyDescent="0.3">
      <c r="A70" s="1">
        <v>44939</v>
      </c>
      <c r="B70" s="2">
        <f>'Stock Return Data'!$C$250-'Stock Return Data'!C70</f>
        <v>-4.2287634307903409E-3</v>
      </c>
      <c r="C70" s="2">
        <f>'Stock Return Data'!$E$250-'Stock Return Data'!E70</f>
        <v>-4.1867807672954088E-3</v>
      </c>
      <c r="D70" s="2">
        <f>'Stock Return Data'!$G$250-'Stock Return Data'!G70</f>
        <v>-4.4375130472277943E-3</v>
      </c>
      <c r="E70" s="2">
        <f>'Stock Return Data'!$I$250-'Stock Return Data'!I70</f>
        <v>-1.5228090693899543E-2</v>
      </c>
      <c r="F70" s="2">
        <f>'Stock Return Data'!$K$250-'Stock Return Data'!K70</f>
        <v>-7.2264008119088657E-3</v>
      </c>
      <c r="G70" s="2">
        <f>'Stock Return Data'!$M$250-'Stock Return Data'!M70</f>
        <v>4.6197600669473354E-3</v>
      </c>
      <c r="H70" s="2">
        <f>'Stock Return Data'!$O$250-'Stock Return Data'!O70</f>
        <v>-3.1414366021153953E-2</v>
      </c>
      <c r="I70" s="2">
        <f>'Stock Return Data'!$Q$250-'Stock Return Data'!Q70</f>
        <v>4.9818672889725552E-3</v>
      </c>
      <c r="J70" s="2">
        <f>'Stock Return Data'!$S$250-'Stock Return Data'!S70</f>
        <v>1.191593713143373E-3</v>
      </c>
      <c r="K70" s="2">
        <f>'Stock Return Data'!$U$250-'Stock Return Data'!U70</f>
        <v>-1.8481813103829972E-2</v>
      </c>
      <c r="L70" s="2">
        <f>'Stock Return Data'!$W$250-'Stock Return Data'!W70</f>
        <v>-1.267225325049029E-2</v>
      </c>
      <c r="M70" s="2">
        <f>'Stock Return Data'!$Y$250-'Stock Return Data'!Y70</f>
        <v>6.748205865006073E-3</v>
      </c>
      <c r="N70" s="2">
        <f>'Stock Return Data'!$AA$250-'Stock Return Data'!AA70</f>
        <v>1.1682126940186586E-3</v>
      </c>
      <c r="O70" s="2">
        <f>'Stock Return Data'!$AC$250-'Stock Return Data'!AC70</f>
        <v>-2.9005895551538858E-3</v>
      </c>
      <c r="P70" s="2">
        <f>'Stock Return Data'!$AE$250-'Stock Return Data'!AE70</f>
        <v>4.8392980514927846E-3</v>
      </c>
    </row>
    <row r="71" spans="1:16" x14ac:dyDescent="0.3">
      <c r="A71" s="1">
        <v>44942</v>
      </c>
      <c r="B71" s="2">
        <f>'Stock Return Data'!$C$250-'Stock Return Data'!C71</f>
        <v>-2.0206489571435862E-2</v>
      </c>
      <c r="C71" s="2">
        <f>'Stock Return Data'!$E$250-'Stock Return Data'!E71</f>
        <v>7.6995743352016172E-3</v>
      </c>
      <c r="D71" s="2">
        <f>'Stock Return Data'!$G$250-'Stock Return Data'!G71</f>
        <v>-1.345073481051502E-2</v>
      </c>
      <c r="E71" s="2">
        <f>'Stock Return Data'!$I$250-'Stock Return Data'!I71</f>
        <v>-1.4191322901449E-2</v>
      </c>
      <c r="F71" s="2">
        <f>'Stock Return Data'!$K$250-'Stock Return Data'!K71</f>
        <v>1.9595575271597904E-3</v>
      </c>
      <c r="G71" s="2">
        <f>'Stock Return Data'!$M$250-'Stock Return Data'!M71</f>
        <v>-3.1258883796134464E-3</v>
      </c>
      <c r="H71" s="2">
        <f>'Stock Return Data'!$O$250-'Stock Return Data'!O71</f>
        <v>1.9394661867188343E-2</v>
      </c>
      <c r="I71" s="2">
        <f>'Stock Return Data'!$Q$250-'Stock Return Data'!Q71</f>
        <v>9.5646399308259161E-3</v>
      </c>
      <c r="J71" s="2">
        <f>'Stock Return Data'!$S$250-'Stock Return Data'!S71</f>
        <v>1.9820672599591316E-4</v>
      </c>
      <c r="K71" s="2">
        <f>'Stock Return Data'!$U$250-'Stock Return Data'!U71</f>
        <v>1.9698539210075958E-2</v>
      </c>
      <c r="L71" s="2">
        <f>'Stock Return Data'!$W$250-'Stock Return Data'!W71</f>
        <v>-1.4542750869442345E-4</v>
      </c>
      <c r="M71" s="2">
        <f>'Stock Return Data'!$Y$250-'Stock Return Data'!Y71</f>
        <v>-3.4985610091558927E-2</v>
      </c>
      <c r="N71" s="2">
        <f>'Stock Return Data'!$AA$250-'Stock Return Data'!AA71</f>
        <v>1.1143337072128315E-2</v>
      </c>
      <c r="O71" s="2">
        <f>'Stock Return Data'!$AC$250-'Stock Return Data'!AC71</f>
        <v>-1.6763096166149778E-3</v>
      </c>
      <c r="P71" s="2">
        <f>'Stock Return Data'!$AE$250-'Stock Return Data'!AE71</f>
        <v>1.4879284605093062E-2</v>
      </c>
    </row>
    <row r="72" spans="1:16" x14ac:dyDescent="0.3">
      <c r="A72" s="1">
        <v>44943</v>
      </c>
      <c r="B72" s="2">
        <f>'Stock Return Data'!$C$250-'Stock Return Data'!C72</f>
        <v>-6.5311130853814257E-3</v>
      </c>
      <c r="C72" s="2">
        <f>'Stock Return Data'!$E$250-'Stock Return Data'!E72</f>
        <v>4.4642784119497264E-3</v>
      </c>
      <c r="D72" s="2">
        <f>'Stock Return Data'!$G$250-'Stock Return Data'!G72</f>
        <v>-1.4562270229557318E-2</v>
      </c>
      <c r="E72" s="2">
        <f>'Stock Return Data'!$I$250-'Stock Return Data'!I72</f>
        <v>-8.8374164060687436E-3</v>
      </c>
      <c r="F72" s="2">
        <f>'Stock Return Data'!$K$250-'Stock Return Data'!K72</f>
        <v>9.2548168281622895E-3</v>
      </c>
      <c r="G72" s="2">
        <f>'Stock Return Data'!$M$250-'Stock Return Data'!M72</f>
        <v>-4.923598700470962E-3</v>
      </c>
      <c r="H72" s="2">
        <f>'Stock Return Data'!$O$250-'Stock Return Data'!O72</f>
        <v>9.3105143731879031E-3</v>
      </c>
      <c r="I72" s="2">
        <f>'Stock Return Data'!$Q$250-'Stock Return Data'!Q72</f>
        <v>-3.3472007072181439E-2</v>
      </c>
      <c r="J72" s="2">
        <f>'Stock Return Data'!$S$250-'Stock Return Data'!S72</f>
        <v>1.0816489771275962E-3</v>
      </c>
      <c r="K72" s="2">
        <f>'Stock Return Data'!$U$250-'Stock Return Data'!U72</f>
        <v>8.6231601802119612E-3</v>
      </c>
      <c r="L72" s="2">
        <f>'Stock Return Data'!$W$250-'Stock Return Data'!W72</f>
        <v>7.9829809225150095E-3</v>
      </c>
      <c r="M72" s="2">
        <f>'Stock Return Data'!$Y$250-'Stock Return Data'!Y72</f>
        <v>-2.2302611171205522E-2</v>
      </c>
      <c r="N72" s="2">
        <f>'Stock Return Data'!$AA$250-'Stock Return Data'!AA72</f>
        <v>6.168212694018774E-3</v>
      </c>
      <c r="O72" s="2">
        <f>'Stock Return Data'!$AC$250-'Stock Return Data'!AC72</f>
        <v>-2.8785616945949484E-3</v>
      </c>
      <c r="P72" s="2">
        <f>'Stock Return Data'!$AE$250-'Stock Return Data'!AE72</f>
        <v>3.5315417699707629E-3</v>
      </c>
    </row>
    <row r="73" spans="1:16" x14ac:dyDescent="0.3">
      <c r="A73" s="1">
        <v>44944</v>
      </c>
      <c r="B73" s="2">
        <f>'Stock Return Data'!$C$250-'Stock Return Data'!C73</f>
        <v>3.2480997808525293E-3</v>
      </c>
      <c r="C73" s="2">
        <f>'Stock Return Data'!$E$250-'Stock Return Data'!E73</f>
        <v>-1.6174019488152683E-2</v>
      </c>
      <c r="D73" s="2">
        <f>'Stock Return Data'!$G$250-'Stock Return Data'!G73</f>
        <v>-2.3887143227469673E-3</v>
      </c>
      <c r="E73" s="2">
        <f>'Stock Return Data'!$I$250-'Stock Return Data'!I73</f>
        <v>-3.4925101104461794E-3</v>
      </c>
      <c r="F73" s="2">
        <f>'Stock Return Data'!$K$250-'Stock Return Data'!K73</f>
        <v>-5.3881289237371049E-3</v>
      </c>
      <c r="G73" s="2">
        <f>'Stock Return Data'!$M$250-'Stock Return Data'!M73</f>
        <v>-5.9386603692847834E-3</v>
      </c>
      <c r="H73" s="2">
        <f>'Stock Return Data'!$O$250-'Stock Return Data'!O73</f>
        <v>1.7627045681958539E-2</v>
      </c>
      <c r="I73" s="2">
        <f>'Stock Return Data'!$Q$250-'Stock Return Data'!Q73</f>
        <v>-2.2087371452313306E-2</v>
      </c>
      <c r="J73" s="2">
        <f>'Stock Return Data'!$S$250-'Stock Return Data'!S73</f>
        <v>5.1593232369212582E-3</v>
      </c>
      <c r="K73" s="2">
        <f>'Stock Return Data'!$U$250-'Stock Return Data'!U73</f>
        <v>-6.7019382959987014E-3</v>
      </c>
      <c r="L73" s="2">
        <f>'Stock Return Data'!$W$250-'Stock Return Data'!W73</f>
        <v>2.7367818835175028E-4</v>
      </c>
      <c r="M73" s="2">
        <f>'Stock Return Data'!$Y$250-'Stock Return Data'!Y73</f>
        <v>5.4075365805508748E-3</v>
      </c>
      <c r="N73" s="2">
        <f>'Stock Return Data'!$AA$250-'Stock Return Data'!AA73</f>
        <v>2.6168212694018679E-2</v>
      </c>
      <c r="O73" s="2">
        <f>'Stock Return Data'!$AC$250-'Stock Return Data'!AC73</f>
        <v>1.7084435071720765E-3</v>
      </c>
      <c r="P73" s="2">
        <f>'Stock Return Data'!$AE$250-'Stock Return Data'!AE73</f>
        <v>-1.4150194085341978E-2</v>
      </c>
    </row>
    <row r="74" spans="1:16" x14ac:dyDescent="0.3">
      <c r="A74" s="1">
        <v>44945</v>
      </c>
      <c r="B74" s="2">
        <f>'Stock Return Data'!$C$250-'Stock Return Data'!C74</f>
        <v>-1.5631697723947021E-4</v>
      </c>
      <c r="C74" s="2">
        <f>'Stock Return Data'!$E$250-'Stock Return Data'!E74</f>
        <v>-3.1318085394833287E-2</v>
      </c>
      <c r="D74" s="2">
        <f>'Stock Return Data'!$G$250-'Stock Return Data'!G74</f>
        <v>-4.3540420423248813E-3</v>
      </c>
      <c r="E74" s="2">
        <f>'Stock Return Data'!$I$250-'Stock Return Data'!I74</f>
        <v>4.5460144743844962E-3</v>
      </c>
      <c r="F74" s="2">
        <f>'Stock Return Data'!$K$250-'Stock Return Data'!K74</f>
        <v>-1.2038152142734319E-2</v>
      </c>
      <c r="G74" s="2">
        <f>'Stock Return Data'!$M$250-'Stock Return Data'!M74</f>
        <v>8.7553670190552418E-3</v>
      </c>
      <c r="H74" s="2">
        <f>'Stock Return Data'!$O$250-'Stock Return Data'!O74</f>
        <v>-6.8199055357139136E-4</v>
      </c>
      <c r="I74" s="2">
        <f>'Stock Return Data'!$Q$250-'Stock Return Data'!Q74</f>
        <v>-8.7025189421850724E-4</v>
      </c>
      <c r="J74" s="2">
        <f>'Stock Return Data'!$S$250-'Stock Return Data'!S74</f>
        <v>1.3248715533211946E-2</v>
      </c>
      <c r="K74" s="2">
        <f>'Stock Return Data'!$U$250-'Stock Return Data'!U74</f>
        <v>2.6615314357810041E-3</v>
      </c>
      <c r="L74" s="2">
        <f>'Stock Return Data'!$W$250-'Stock Return Data'!W74</f>
        <v>6.3603692291218372E-3</v>
      </c>
      <c r="M74" s="2">
        <f>'Stock Return Data'!$Y$250-'Stock Return Data'!Y74</f>
        <v>7.8284210467927662E-3</v>
      </c>
      <c r="N74" s="2">
        <f>'Stock Return Data'!$AA$250-'Stock Return Data'!AA74</f>
        <v>2.1474335142998437E-2</v>
      </c>
      <c r="O74" s="2">
        <f>'Stock Return Data'!$AC$250-'Stock Return Data'!AC74</f>
        <v>1.1347961705038313E-2</v>
      </c>
      <c r="P74" s="2">
        <f>'Stock Return Data'!$AE$250-'Stock Return Data'!AE74</f>
        <v>-1.051727935739873E-2</v>
      </c>
    </row>
    <row r="75" spans="1:16" x14ac:dyDescent="0.3">
      <c r="A75" s="1">
        <v>44946</v>
      </c>
      <c r="B75" s="2">
        <f>'Stock Return Data'!$C$250-'Stock Return Data'!C75</f>
        <v>1.1513390763609386E-2</v>
      </c>
      <c r="C75" s="2">
        <f>'Stock Return Data'!$E$250-'Stock Return Data'!E75</f>
        <v>-1.2195750060764246E-2</v>
      </c>
      <c r="D75" s="2">
        <f>'Stock Return Data'!$G$250-'Stock Return Data'!G75</f>
        <v>4.5405998295915831E-3</v>
      </c>
      <c r="E75" s="2">
        <f>'Stock Return Data'!$I$250-'Stock Return Data'!I75</f>
        <v>9.0148547140941112E-3</v>
      </c>
      <c r="F75" s="2">
        <f>'Stock Return Data'!$K$250-'Stock Return Data'!K75</f>
        <v>5.5563001585535472E-3</v>
      </c>
      <c r="G75" s="2">
        <f>'Stock Return Data'!$M$250-'Stock Return Data'!M75</f>
        <v>-6.0914553650650311E-3</v>
      </c>
      <c r="H75" s="2">
        <f>'Stock Return Data'!$O$250-'Stock Return Data'!O75</f>
        <v>6.8683964361178481E-3</v>
      </c>
      <c r="I75" s="2">
        <f>'Stock Return Data'!$Q$250-'Stock Return Data'!Q75</f>
        <v>1.2225994562063316E-2</v>
      </c>
      <c r="J75" s="2">
        <f>'Stock Return Data'!$S$250-'Stock Return Data'!S75</f>
        <v>1.9883161986545165E-2</v>
      </c>
      <c r="K75" s="2">
        <f>'Stock Return Data'!$U$250-'Stock Return Data'!U75</f>
        <v>1.5820328756983623E-2</v>
      </c>
      <c r="L75" s="2">
        <f>'Stock Return Data'!$W$250-'Stock Return Data'!W75</f>
        <v>6.9615745758019876E-4</v>
      </c>
      <c r="M75" s="2">
        <f>'Stock Return Data'!$Y$250-'Stock Return Data'!Y75</f>
        <v>6.6248338998798331E-3</v>
      </c>
      <c r="N75" s="2">
        <f>'Stock Return Data'!$AA$250-'Stock Return Data'!AA75</f>
        <v>-3.0101217357794606E-2</v>
      </c>
      <c r="O75" s="2">
        <f>'Stock Return Data'!$AC$250-'Stock Return Data'!AC75</f>
        <v>-8.5091748431937557E-3</v>
      </c>
      <c r="P75" s="2">
        <f>'Stock Return Data'!$AE$250-'Stock Return Data'!AE75</f>
        <v>4.499635976624098E-2</v>
      </c>
    </row>
    <row r="76" spans="1:16" x14ac:dyDescent="0.3">
      <c r="A76" s="1">
        <v>44949</v>
      </c>
      <c r="B76" s="2">
        <f>'Stock Return Data'!$C$250-'Stock Return Data'!C76</f>
        <v>3.7601565816416695E-3</v>
      </c>
      <c r="C76" s="2">
        <f>'Stock Return Data'!$E$250-'Stock Return Data'!E76</f>
        <v>-1.2232999174535256E-2</v>
      </c>
      <c r="D76" s="2">
        <f>'Stock Return Data'!$G$250-'Stock Return Data'!G76</f>
        <v>-1.0794632930099147E-2</v>
      </c>
      <c r="E76" s="2">
        <f>'Stock Return Data'!$I$250-'Stock Return Data'!I76</f>
        <v>-1.4376050085361603E-2</v>
      </c>
      <c r="F76" s="2">
        <f>'Stock Return Data'!$K$250-'Stock Return Data'!K76</f>
        <v>-5.2824326850623698E-3</v>
      </c>
      <c r="G76" s="2">
        <f>'Stock Return Data'!$M$250-'Stock Return Data'!M76</f>
        <v>-8.1293814956650851E-3</v>
      </c>
      <c r="H76" s="2">
        <f>'Stock Return Data'!$O$250-'Stock Return Data'!O76</f>
        <v>1.8453997329092439E-3</v>
      </c>
      <c r="I76" s="2">
        <f>'Stock Return Data'!$Q$250-'Stock Return Data'!Q76</f>
        <v>9.3529778438024153E-3</v>
      </c>
      <c r="J76" s="2">
        <f>'Stock Return Data'!$S$250-'Stock Return Data'!S76</f>
        <v>-1.1247318454580152E-2</v>
      </c>
      <c r="K76" s="2">
        <f>'Stock Return Data'!$U$250-'Stock Return Data'!U76</f>
        <v>9.7928527542760855E-4</v>
      </c>
      <c r="L76" s="2">
        <f>'Stock Return Data'!$W$250-'Stock Return Data'!W76</f>
        <v>3.1332410665883825E-3</v>
      </c>
      <c r="M76" s="2">
        <f>'Stock Return Data'!$Y$250-'Stock Return Data'!Y76</f>
        <v>2.4471636937324404E-2</v>
      </c>
      <c r="N76" s="2">
        <f>'Stock Return Data'!$AA$250-'Stock Return Data'!AA76</f>
        <v>3.1168212694018795E-2</v>
      </c>
      <c r="O76" s="2">
        <f>'Stock Return Data'!$AC$250-'Stock Return Data'!AC76</f>
        <v>1.7107671463492584E-3</v>
      </c>
      <c r="P76" s="2">
        <f>'Stock Return Data'!$AE$250-'Stock Return Data'!AE76</f>
        <v>-1.0708075741500418E-2</v>
      </c>
    </row>
    <row r="77" spans="1:16" x14ac:dyDescent="0.3">
      <c r="A77" s="1">
        <v>44950</v>
      </c>
      <c r="B77" s="2">
        <f>'Stock Return Data'!$C$250-'Stock Return Data'!C77</f>
        <v>1.016696537947662E-2</v>
      </c>
      <c r="C77" s="2">
        <f>'Stock Return Data'!$E$250-'Stock Return Data'!E77</f>
        <v>1.2288146639814465E-2</v>
      </c>
      <c r="D77" s="2">
        <f>'Stock Return Data'!$G$250-'Stock Return Data'!G77</f>
        <v>-1.3548778954743669E-2</v>
      </c>
      <c r="E77" s="2">
        <f>'Stock Return Data'!$I$250-'Stock Return Data'!I77</f>
        <v>-2.1794032715807495E-3</v>
      </c>
      <c r="F77" s="2">
        <f>'Stock Return Data'!$K$250-'Stock Return Data'!K77</f>
        <v>4.9469976744393757E-3</v>
      </c>
      <c r="G77" s="2">
        <f>'Stock Return Data'!$M$250-'Stock Return Data'!M77</f>
        <v>-2.2681141156364062E-3</v>
      </c>
      <c r="H77" s="2">
        <f>'Stock Return Data'!$O$250-'Stock Return Data'!O77</f>
        <v>1.0212872600513442E-2</v>
      </c>
      <c r="I77" s="2">
        <f>'Stock Return Data'!$Q$250-'Stock Return Data'!Q77</f>
        <v>1.3682576980396335E-2</v>
      </c>
      <c r="J77" s="2">
        <f>'Stock Return Data'!$S$250-'Stock Return Data'!S77</f>
        <v>2.2473323105323132E-2</v>
      </c>
      <c r="K77" s="2">
        <f>'Stock Return Data'!$U$250-'Stock Return Data'!U77</f>
        <v>1.5895786961191802E-2</v>
      </c>
      <c r="L77" s="2">
        <f>'Stock Return Data'!$W$250-'Stock Return Data'!W77</f>
        <v>1.6808494271034674E-2</v>
      </c>
      <c r="M77" s="2">
        <f>'Stock Return Data'!$Y$250-'Stock Return Data'!Y77</f>
        <v>-2.018448120394035E-3</v>
      </c>
      <c r="N77" s="2">
        <f>'Stock Return Data'!$AA$250-'Stock Return Data'!AA77</f>
        <v>1.6424622950428992E-2</v>
      </c>
      <c r="O77" s="2">
        <f>'Stock Return Data'!$AC$250-'Stock Return Data'!AC77</f>
        <v>6.3010953737425062E-3</v>
      </c>
      <c r="P77" s="2">
        <f>'Stock Return Data'!$AE$250-'Stock Return Data'!AE77</f>
        <v>-7.3190778889527632E-4</v>
      </c>
    </row>
    <row r="78" spans="1:16" x14ac:dyDescent="0.3">
      <c r="A78" s="1">
        <v>44951</v>
      </c>
      <c r="B78" s="2">
        <f>'Stock Return Data'!$C$250-'Stock Return Data'!C78</f>
        <v>1.6207405985435384E-2</v>
      </c>
      <c r="C78" s="2">
        <f>'Stock Return Data'!$E$250-'Stock Return Data'!E78</f>
        <v>7.7943266315437659E-3</v>
      </c>
      <c r="D78" s="2">
        <f>'Stock Return Data'!$G$250-'Stock Return Data'!G78</f>
        <v>1.4572112575874806E-2</v>
      </c>
      <c r="E78" s="2">
        <f>'Stock Return Data'!$I$250-'Stock Return Data'!I78</f>
        <v>6.0748474417710915E-3</v>
      </c>
      <c r="F78" s="2">
        <f>'Stock Return Data'!$K$250-'Stock Return Data'!K78</f>
        <v>9.1691799343899E-3</v>
      </c>
      <c r="G78" s="2">
        <f>'Stock Return Data'!$M$250-'Stock Return Data'!M78</f>
        <v>3.9976795778653854E-4</v>
      </c>
      <c r="H78" s="2">
        <f>'Stock Return Data'!$O$250-'Stock Return Data'!O78</f>
        <v>2.5806696761257061E-2</v>
      </c>
      <c r="I78" s="2">
        <f>'Stock Return Data'!$Q$250-'Stock Return Data'!Q78</f>
        <v>1.690015971769511E-2</v>
      </c>
      <c r="J78" s="2">
        <f>'Stock Return Data'!$S$250-'Stock Return Data'!S78</f>
        <v>-6.7560294703229396E-3</v>
      </c>
      <c r="K78" s="2">
        <f>'Stock Return Data'!$U$250-'Stock Return Data'!U78</f>
        <v>4.4473190303480001E-2</v>
      </c>
      <c r="L78" s="2">
        <f>'Stock Return Data'!$W$250-'Stock Return Data'!W78</f>
        <v>2.4675862877022475E-2</v>
      </c>
      <c r="M78" s="2">
        <f>'Stock Return Data'!$Y$250-'Stock Return Data'!Y78</f>
        <v>-4.5131436525342628E-2</v>
      </c>
      <c r="N78" s="2">
        <f>'Stock Return Data'!$AA$250-'Stock Return Data'!AA78</f>
        <v>2.171225414479603E-2</v>
      </c>
      <c r="O78" s="2">
        <f>'Stock Return Data'!$AC$250-'Stock Return Data'!AC78</f>
        <v>2.2120354078539229E-2</v>
      </c>
      <c r="P78" s="2">
        <f>'Stock Return Data'!$AE$250-'Stock Return Data'!AE78</f>
        <v>-5.3479095809103892E-2</v>
      </c>
    </row>
    <row r="79" spans="1:16" x14ac:dyDescent="0.3">
      <c r="A79" s="1">
        <v>44953</v>
      </c>
      <c r="B79" s="2">
        <f>'Stock Return Data'!$C$250-'Stock Return Data'!C79</f>
        <v>5.0220163366589549E-2</v>
      </c>
      <c r="C79" s="2">
        <f>'Stock Return Data'!$E$250-'Stock Return Data'!E79</f>
        <v>1.8005250950568694E-2</v>
      </c>
      <c r="D79" s="2">
        <f>'Stock Return Data'!$G$250-'Stock Return Data'!G79</f>
        <v>7.6696942557245443E-3</v>
      </c>
      <c r="E79" s="2">
        <f>'Stock Return Data'!$I$250-'Stock Return Data'!I79</f>
        <v>1.5796850623005152E-2</v>
      </c>
      <c r="F79" s="2">
        <f>'Stock Return Data'!$K$250-'Stock Return Data'!K79</f>
        <v>1.9533862264103558E-2</v>
      </c>
      <c r="G79" s="2">
        <f>'Stock Return Data'!$M$250-'Stock Return Data'!M79</f>
        <v>-1.8612064560783209E-2</v>
      </c>
      <c r="H79" s="2">
        <f>'Stock Return Data'!$O$250-'Stock Return Data'!O79</f>
        <v>5.0341991969846053E-2</v>
      </c>
      <c r="I79" s="2">
        <f>'Stock Return Data'!$Q$250-'Stock Return Data'!Q79</f>
        <v>8.8701567094703476E-3</v>
      </c>
      <c r="J79" s="2">
        <f>'Stock Return Data'!$S$250-'Stock Return Data'!S79</f>
        <v>-3.6131881495696676E-2</v>
      </c>
      <c r="K79" s="2">
        <f>'Stock Return Data'!$U$250-'Stock Return Data'!U79</f>
        <v>5.6206081949679507E-2</v>
      </c>
      <c r="L79" s="2">
        <f>'Stock Return Data'!$W$250-'Stock Return Data'!W79</f>
        <v>4.9546118012419677E-2</v>
      </c>
      <c r="M79" s="2">
        <f>'Stock Return Data'!$Y$250-'Stock Return Data'!Y79</f>
        <v>2.4178496038096242E-2</v>
      </c>
      <c r="N79" s="2">
        <f>'Stock Return Data'!$AA$250-'Stock Return Data'!AA79</f>
        <v>4.8273475851913529E-2</v>
      </c>
      <c r="O79" s="2">
        <f>'Stock Return Data'!$AC$250-'Stock Return Data'!AC79</f>
        <v>-3.7221392253740755E-3</v>
      </c>
      <c r="P79" s="2">
        <f>'Stock Return Data'!$AE$250-'Stock Return Data'!AE79</f>
        <v>-1.0970939360165872E-2</v>
      </c>
    </row>
    <row r="80" spans="1:16" x14ac:dyDescent="0.3">
      <c r="A80" s="1">
        <v>44956</v>
      </c>
      <c r="B80" s="2">
        <f>'Stock Return Data'!$C$250-'Stock Return Data'!C80</f>
        <v>5.8038257228907125E-2</v>
      </c>
      <c r="C80" s="2">
        <f>'Stock Return Data'!$E$250-'Stock Return Data'!E80</f>
        <v>-1.4089203097591332E-2</v>
      </c>
      <c r="D80" s="2">
        <f>'Stock Return Data'!$G$250-'Stock Return Data'!G80</f>
        <v>-1.5864198032334811E-2</v>
      </c>
      <c r="E80" s="2">
        <f>'Stock Return Data'!$I$250-'Stock Return Data'!I80</f>
        <v>-1.2594990422194941E-2</v>
      </c>
      <c r="F80" s="2">
        <f>'Stock Return Data'!$K$250-'Stock Return Data'!K80</f>
        <v>-7.9072067392228756E-3</v>
      </c>
      <c r="G80" s="2">
        <f>'Stock Return Data'!$M$250-'Stock Return Data'!M80</f>
        <v>4.7530092279063612E-3</v>
      </c>
      <c r="H80" s="2">
        <f>'Stock Return Data'!$O$250-'Stock Return Data'!O80</f>
        <v>5.8414100328908744E-2</v>
      </c>
      <c r="I80" s="2">
        <f>'Stock Return Data'!$Q$250-'Stock Return Data'!Q80</f>
        <v>2.3779298613715319E-2</v>
      </c>
      <c r="J80" s="2">
        <f>'Stock Return Data'!$S$250-'Stock Return Data'!S80</f>
        <v>3.4078465934954345E-2</v>
      </c>
      <c r="K80" s="2">
        <f>'Stock Return Data'!$U$250-'Stock Return Data'!U80</f>
        <v>7.540235812311267E-3</v>
      </c>
      <c r="L80" s="2">
        <f>'Stock Return Data'!$W$250-'Stock Return Data'!W80</f>
        <v>-1.7997037927378889E-3</v>
      </c>
      <c r="M80" s="2">
        <f>'Stock Return Data'!$Y$250-'Stock Return Data'!Y80</f>
        <v>2.6566218426929689E-2</v>
      </c>
      <c r="N80" s="2">
        <f>'Stock Return Data'!$AA$250-'Stock Return Data'!AA80</f>
        <v>2.2651729177535308E-2</v>
      </c>
      <c r="O80" s="2">
        <f>'Stock Return Data'!$AC$250-'Stock Return Data'!AC80</f>
        <v>-9.1383579653089957E-3</v>
      </c>
      <c r="P80" s="2">
        <f>'Stock Return Data'!$AE$250-'Stock Return Data'!AE80</f>
        <v>1.7731630298041406E-2</v>
      </c>
    </row>
    <row r="81" spans="1:16" x14ac:dyDescent="0.3">
      <c r="A81" s="1">
        <v>44957</v>
      </c>
      <c r="B81" s="2">
        <f>'Stock Return Data'!$C$250-'Stock Return Data'!C81</f>
        <v>-6.614935832602073E-2</v>
      </c>
      <c r="C81" s="2">
        <f>'Stock Return Data'!$E$250-'Stock Return Data'!E81</f>
        <v>5.851063861998948E-3</v>
      </c>
      <c r="D81" s="2">
        <f>'Stock Return Data'!$G$250-'Stock Return Data'!G81</f>
        <v>1.2361056481987752E-2</v>
      </c>
      <c r="E81" s="2">
        <f>'Stock Return Data'!$I$250-'Stock Return Data'!I81</f>
        <v>3.6217033606369179E-3</v>
      </c>
      <c r="F81" s="2">
        <f>'Stock Return Data'!$K$250-'Stock Return Data'!K81</f>
        <v>1.3520454460945481E-3</v>
      </c>
      <c r="G81" s="2">
        <f>'Stock Return Data'!$M$250-'Stock Return Data'!M81</f>
        <v>-2.0612043938057906E-2</v>
      </c>
      <c r="H81" s="2">
        <f>'Stock Return Data'!$O$250-'Stock Return Data'!O81</f>
        <v>-0.11897325667073207</v>
      </c>
      <c r="I81" s="2">
        <f>'Stock Return Data'!$Q$250-'Stock Return Data'!Q81</f>
        <v>-3.401026436675933E-3</v>
      </c>
      <c r="J81" s="2">
        <f>'Stock Return Data'!$S$250-'Stock Return Data'!S81</f>
        <v>-3.0220653311679958E-3</v>
      </c>
      <c r="K81" s="2">
        <f>'Stock Return Data'!$U$250-'Stock Return Data'!U81</f>
        <v>-3.7020300537855946E-2</v>
      </c>
      <c r="L81" s="2">
        <f>'Stock Return Data'!$W$250-'Stock Return Data'!W81</f>
        <v>-4.487375285511655E-2</v>
      </c>
      <c r="M81" s="2">
        <f>'Stock Return Data'!$Y$250-'Stock Return Data'!Y81</f>
        <v>-1.1323546845339483E-2</v>
      </c>
      <c r="N81" s="2">
        <f>'Stock Return Data'!$AA$250-'Stock Return Data'!AA81</f>
        <v>-8.8803854345087543E-2</v>
      </c>
      <c r="O81" s="2">
        <f>'Stock Return Data'!$AC$250-'Stock Return Data'!AC81</f>
        <v>-4.1094324164240699E-2</v>
      </c>
      <c r="P81" s="2">
        <f>'Stock Return Data'!$AE$250-'Stock Return Data'!AE81</f>
        <v>-1.4925638214791826E-3</v>
      </c>
    </row>
    <row r="82" spans="1:16" x14ac:dyDescent="0.3">
      <c r="A82" s="1">
        <v>44958</v>
      </c>
      <c r="B82" s="2">
        <f>'Stock Return Data'!$C$250-'Stock Return Data'!C82</f>
        <v>4.3431796184664778E-2</v>
      </c>
      <c r="C82" s="2">
        <f>'Stock Return Data'!$E$250-'Stock Return Data'!E82</f>
        <v>2.0102541153528039E-2</v>
      </c>
      <c r="D82" s="2">
        <f>'Stock Return Data'!$G$250-'Stock Return Data'!G82</f>
        <v>-7.5205547329925812E-3</v>
      </c>
      <c r="E82" s="2">
        <f>'Stock Return Data'!$I$250-'Stock Return Data'!I82</f>
        <v>-1.0972178797801236E-2</v>
      </c>
      <c r="F82" s="2">
        <f>'Stock Return Data'!$K$250-'Stock Return Data'!K82</f>
        <v>2.5205276247778213E-2</v>
      </c>
      <c r="G82" s="2">
        <f>'Stock Return Data'!$M$250-'Stock Return Data'!M82</f>
        <v>-2.4399747941413724E-2</v>
      </c>
      <c r="H82" s="2">
        <f>'Stock Return Data'!$O$250-'Stock Return Data'!O82</f>
        <v>5.1413840978502365E-2</v>
      </c>
      <c r="I82" s="2">
        <f>'Stock Return Data'!$Q$250-'Stock Return Data'!Q82</f>
        <v>-7.9140839663691537E-3</v>
      </c>
      <c r="J82" s="2">
        <f>'Stock Return Data'!$S$250-'Stock Return Data'!S82</f>
        <v>2.5443702203987771E-3</v>
      </c>
      <c r="K82" s="2">
        <f>'Stock Return Data'!$U$250-'Stock Return Data'!U82</f>
        <v>4.1023799066032526E-2</v>
      </c>
      <c r="L82" s="2">
        <f>'Stock Return Data'!$W$250-'Stock Return Data'!W82</f>
        <v>4.0466057939716332E-2</v>
      </c>
      <c r="M82" s="2">
        <f>'Stock Return Data'!$Y$250-'Stock Return Data'!Y82</f>
        <v>5.3234833557504968E-2</v>
      </c>
      <c r="N82" s="2">
        <f>'Stock Return Data'!$AA$250-'Stock Return Data'!AA82</f>
        <v>6.7392702489937326E-2</v>
      </c>
      <c r="O82" s="2">
        <f>'Stock Return Data'!$AC$250-'Stock Return Data'!AC82</f>
        <v>3.3859634703228884E-2</v>
      </c>
      <c r="P82" s="2">
        <f>'Stock Return Data'!$AE$250-'Stock Return Data'!AE82</f>
        <v>1.9205932473792802E-2</v>
      </c>
    </row>
    <row r="83" spans="1:16" x14ac:dyDescent="0.3">
      <c r="A83" s="1">
        <v>44959</v>
      </c>
      <c r="B83" s="2">
        <f>'Stock Return Data'!$C$250-'Stock Return Data'!C83</f>
        <v>-2.2335104180308232E-2</v>
      </c>
      <c r="C83" s="2">
        <f>'Stock Return Data'!$E$250-'Stock Return Data'!E83</f>
        <v>1.5019551851606736E-2</v>
      </c>
      <c r="D83" s="2">
        <f>'Stock Return Data'!$G$250-'Stock Return Data'!G83</f>
        <v>-1.4156546800492454E-2</v>
      </c>
      <c r="E83" s="2">
        <f>'Stock Return Data'!$I$250-'Stock Return Data'!I83</f>
        <v>-2.0709730536122597E-2</v>
      </c>
      <c r="F83" s="2">
        <f>'Stock Return Data'!$K$250-'Stock Return Data'!K83</f>
        <v>1.7016198615492056E-2</v>
      </c>
      <c r="G83" s="2">
        <f>'Stock Return Data'!$M$250-'Stock Return Data'!M83</f>
        <v>-4.6307937029223839E-2</v>
      </c>
      <c r="H83" s="2">
        <f>'Stock Return Data'!$O$250-'Stock Return Data'!O83</f>
        <v>1.9929441423755564E-2</v>
      </c>
      <c r="I83" s="2">
        <f>'Stock Return Data'!$Q$250-'Stock Return Data'!Q83</f>
        <v>2.3447987283261723E-3</v>
      </c>
      <c r="J83" s="2">
        <f>'Stock Return Data'!$S$250-'Stock Return Data'!S83</f>
        <v>1.9790447784651154E-3</v>
      </c>
      <c r="K83" s="2">
        <f>'Stock Return Data'!$U$250-'Stock Return Data'!U83</f>
        <v>-1.0432862116290978E-2</v>
      </c>
      <c r="L83" s="2">
        <f>'Stock Return Data'!$W$250-'Stock Return Data'!W83</f>
        <v>2.5934221813262714E-3</v>
      </c>
      <c r="M83" s="2">
        <f>'Stock Return Data'!$Y$250-'Stock Return Data'!Y83</f>
        <v>8.826118818445694E-3</v>
      </c>
      <c r="N83" s="2">
        <f>'Stock Return Data'!$AA$250-'Stock Return Data'!AA83</f>
        <v>6.168212694018774E-3</v>
      </c>
      <c r="O83" s="2">
        <f>'Stock Return Data'!$AC$250-'Stock Return Data'!AC83</f>
        <v>-1.4405108657162364E-3</v>
      </c>
      <c r="P83" s="2">
        <f>'Stock Return Data'!$AE$250-'Stock Return Data'!AE83</f>
        <v>1.2609250812483579E-2</v>
      </c>
    </row>
    <row r="84" spans="1:16" x14ac:dyDescent="0.3">
      <c r="A84" s="1">
        <v>44960</v>
      </c>
      <c r="B84" s="2">
        <f>'Stock Return Data'!$C$250-'Stock Return Data'!C84</f>
        <v>-6.7513974895801708E-3</v>
      </c>
      <c r="C84" s="2">
        <f>'Stock Return Data'!$E$250-'Stock Return Data'!E84</f>
        <v>-4.319747358814921E-3</v>
      </c>
      <c r="D84" s="2">
        <f>'Stock Return Data'!$G$250-'Stock Return Data'!G84</f>
        <v>4.3023565135047884E-3</v>
      </c>
      <c r="E84" s="2">
        <f>'Stock Return Data'!$I$250-'Stock Return Data'!I84</f>
        <v>-9.5415890492818404E-3</v>
      </c>
      <c r="F84" s="2">
        <f>'Stock Return Data'!$K$250-'Stock Return Data'!K84</f>
        <v>2.6251802481998838E-3</v>
      </c>
      <c r="G84" s="2">
        <f>'Stock Return Data'!$M$250-'Stock Return Data'!M84</f>
        <v>-4.1298387456320824E-3</v>
      </c>
      <c r="H84" s="2">
        <f>'Stock Return Data'!$O$250-'Stock Return Data'!O84</f>
        <v>-2.5463663084634616E-2</v>
      </c>
      <c r="I84" s="2">
        <f>'Stock Return Data'!$Q$250-'Stock Return Data'!Q84</f>
        <v>-8.0522620392109306E-3</v>
      </c>
      <c r="J84" s="2">
        <f>'Stock Return Data'!$S$250-'Stock Return Data'!S84</f>
        <v>1.377208667755026E-2</v>
      </c>
      <c r="K84" s="2">
        <f>'Stock Return Data'!$U$250-'Stock Return Data'!U84</f>
        <v>-1.7060897917930043E-2</v>
      </c>
      <c r="L84" s="2">
        <f>'Stock Return Data'!$W$250-'Stock Return Data'!W84</f>
        <v>-3.3448092540936669E-3</v>
      </c>
      <c r="M84" s="2">
        <f>'Stock Return Data'!$Y$250-'Stock Return Data'!Y84</f>
        <v>1.4359537483195572E-2</v>
      </c>
      <c r="N84" s="2">
        <f>'Stock Return Data'!$AA$250-'Stock Return Data'!AA84</f>
        <v>2.2472560520105579E-2</v>
      </c>
      <c r="O84" s="2">
        <f>'Stock Return Data'!$AC$250-'Stock Return Data'!AC84</f>
        <v>5.5928247484839282E-3</v>
      </c>
      <c r="P84" s="2">
        <f>'Stock Return Data'!$AE$250-'Stock Return Data'!AE84</f>
        <v>-3.2023221623330787E-2</v>
      </c>
    </row>
    <row r="85" spans="1:16" x14ac:dyDescent="0.3">
      <c r="A85" s="1">
        <v>44963</v>
      </c>
      <c r="B85" s="2">
        <f>'Stock Return Data'!$C$250-'Stock Return Data'!C85</f>
        <v>-5.621666138564043E-3</v>
      </c>
      <c r="C85" s="2">
        <f>'Stock Return Data'!$E$250-'Stock Return Data'!E85</f>
        <v>-1.774436292241513E-3</v>
      </c>
      <c r="D85" s="2">
        <f>'Stock Return Data'!$G$250-'Stock Return Data'!G85</f>
        <v>1.6940802712001473E-3</v>
      </c>
      <c r="E85" s="2">
        <f>'Stock Return Data'!$I$250-'Stock Return Data'!I85</f>
        <v>1.8815588574081808E-2</v>
      </c>
      <c r="F85" s="2">
        <f>'Stock Return Data'!$K$250-'Stock Return Data'!K85</f>
        <v>-8.8456089218326411E-3</v>
      </c>
      <c r="G85" s="2">
        <f>'Stock Return Data'!$M$250-'Stock Return Data'!M85</f>
        <v>-5.9396996176064049E-3</v>
      </c>
      <c r="H85" s="2">
        <f>'Stock Return Data'!$O$250-'Stock Return Data'!O85</f>
        <v>-4.7855847986711567E-2</v>
      </c>
      <c r="I85" s="2">
        <f>'Stock Return Data'!$Q$250-'Stock Return Data'!Q85</f>
        <v>6.8650667566591134E-3</v>
      </c>
      <c r="J85" s="2">
        <f>'Stock Return Data'!$S$250-'Stock Return Data'!S85</f>
        <v>-9.4946443425752928E-3</v>
      </c>
      <c r="K85" s="2">
        <f>'Stock Return Data'!$U$250-'Stock Return Data'!U85</f>
        <v>-8.4589494991317987E-3</v>
      </c>
      <c r="L85" s="2">
        <f>'Stock Return Data'!$W$250-'Stock Return Data'!W85</f>
        <v>-1.4641590665568721E-2</v>
      </c>
      <c r="M85" s="2">
        <f>'Stock Return Data'!$Y$250-'Stock Return Data'!Y85</f>
        <v>2.2596212176020758E-2</v>
      </c>
      <c r="N85" s="2">
        <f>'Stock Return Data'!$AA$250-'Stock Return Data'!AA85</f>
        <v>6.168212694018774E-3</v>
      </c>
      <c r="O85" s="2">
        <f>'Stock Return Data'!$AC$250-'Stock Return Data'!AC85</f>
        <v>-1.5084975304592029E-2</v>
      </c>
      <c r="P85" s="2">
        <f>'Stock Return Data'!$AE$250-'Stock Return Data'!AE85</f>
        <v>-1.9351109563102781E-2</v>
      </c>
    </row>
    <row r="86" spans="1:16" x14ac:dyDescent="0.3">
      <c r="A86" s="1">
        <v>44964</v>
      </c>
      <c r="B86" s="2">
        <f>'Stock Return Data'!$C$250-'Stock Return Data'!C86</f>
        <v>1.8333910037946798E-3</v>
      </c>
      <c r="C86" s="2">
        <f>'Stock Return Data'!$E$250-'Stock Return Data'!E86</f>
        <v>9.6792324210347169E-4</v>
      </c>
      <c r="D86" s="2">
        <f>'Stock Return Data'!$G$250-'Stock Return Data'!G86</f>
        <v>1.6532244783652159E-2</v>
      </c>
      <c r="E86" s="2">
        <f>'Stock Return Data'!$I$250-'Stock Return Data'!I86</f>
        <v>5.0856397774964087E-3</v>
      </c>
      <c r="F86" s="2">
        <f>'Stock Return Data'!$K$250-'Stock Return Data'!K86</f>
        <v>3.8757201885698273E-3</v>
      </c>
      <c r="G86" s="2">
        <f>'Stock Return Data'!$M$250-'Stock Return Data'!M86</f>
        <v>2.7758432754896339E-2</v>
      </c>
      <c r="H86" s="2">
        <f>'Stock Return Data'!$O$250-'Stock Return Data'!O86</f>
        <v>2.2708704753014383E-2</v>
      </c>
      <c r="I86" s="2">
        <f>'Stock Return Data'!$Q$250-'Stock Return Data'!Q86</f>
        <v>-2.2252880873436659E-3</v>
      </c>
      <c r="J86" s="2">
        <f>'Stock Return Data'!$S$250-'Stock Return Data'!S86</f>
        <v>2.32090982152922E-3</v>
      </c>
      <c r="K86" s="2">
        <f>'Stock Return Data'!$U$250-'Stock Return Data'!U86</f>
        <v>5.6660063448134438E-3</v>
      </c>
      <c r="L86" s="2">
        <f>'Stock Return Data'!$W$250-'Stock Return Data'!W86</f>
        <v>9.2765483623683254E-3</v>
      </c>
      <c r="M86" s="2">
        <f>'Stock Return Data'!$Y$250-'Stock Return Data'!Y86</f>
        <v>-1.5032146525463974E-2</v>
      </c>
      <c r="N86" s="2">
        <f>'Stock Return Data'!$AA$250-'Stock Return Data'!AA86</f>
        <v>1.7217936450925043E-2</v>
      </c>
      <c r="O86" s="2">
        <f>'Stock Return Data'!$AC$250-'Stock Return Data'!AC86</f>
        <v>1.1534362363637408E-2</v>
      </c>
      <c r="P86" s="2">
        <f>'Stock Return Data'!$AE$250-'Stock Return Data'!AE86</f>
        <v>7.6067369720188953E-3</v>
      </c>
    </row>
    <row r="87" spans="1:16" x14ac:dyDescent="0.3">
      <c r="A87" s="1">
        <v>44965</v>
      </c>
      <c r="B87" s="2">
        <f>'Stock Return Data'!$C$250-'Stock Return Data'!C87</f>
        <v>-1.6165176949144513E-2</v>
      </c>
      <c r="C87" s="2">
        <f>'Stock Return Data'!$E$250-'Stock Return Data'!E87</f>
        <v>-3.4728007068017958E-3</v>
      </c>
      <c r="D87" s="2">
        <f>'Stock Return Data'!$G$250-'Stock Return Data'!G87</f>
        <v>-1.3544669758997331E-2</v>
      </c>
      <c r="E87" s="2">
        <f>'Stock Return Data'!$I$250-'Stock Return Data'!I87</f>
        <v>-1.7645225753054852E-2</v>
      </c>
      <c r="F87" s="2">
        <f>'Stock Return Data'!$K$250-'Stock Return Data'!K87</f>
        <v>-1.1780143443708407E-3</v>
      </c>
      <c r="G87" s="2">
        <f>'Stock Return Data'!$M$250-'Stock Return Data'!M87</f>
        <v>-4.8772053350629469E-3</v>
      </c>
      <c r="H87" s="2">
        <f>'Stock Return Data'!$O$250-'Stock Return Data'!O87</f>
        <v>9.0328756623530432E-3</v>
      </c>
      <c r="I87" s="2">
        <f>'Stock Return Data'!$Q$250-'Stock Return Data'!Q87</f>
        <v>1.7951661906372443E-2</v>
      </c>
      <c r="J87" s="2">
        <f>'Stock Return Data'!$S$250-'Stock Return Data'!S87</f>
        <v>6.3003727363473193E-3</v>
      </c>
      <c r="K87" s="2">
        <f>'Stock Return Data'!$U$250-'Stock Return Data'!U87</f>
        <v>2.8751431693315047E-3</v>
      </c>
      <c r="L87" s="2">
        <f>'Stock Return Data'!$W$250-'Stock Return Data'!W87</f>
        <v>3.0749090104314758E-3</v>
      </c>
      <c r="M87" s="2">
        <f>'Stock Return Data'!$Y$250-'Stock Return Data'!Y87</f>
        <v>2.2573103527181393E-2</v>
      </c>
      <c r="N87" s="2">
        <f>'Stock Return Data'!$AA$250-'Stock Return Data'!AA87</f>
        <v>5.8162051524777471E-4</v>
      </c>
      <c r="O87" s="2">
        <f>'Stock Return Data'!$AC$250-'Stock Return Data'!AC87</f>
        <v>-3.3746315949180856E-3</v>
      </c>
      <c r="P87" s="2">
        <f>'Stock Return Data'!$AE$250-'Stock Return Data'!AE87</f>
        <v>1.2022994373892575E-2</v>
      </c>
    </row>
    <row r="88" spans="1:16" x14ac:dyDescent="0.3">
      <c r="A88" s="1">
        <v>44966</v>
      </c>
      <c r="B88" s="2">
        <f>'Stock Return Data'!$C$250-'Stock Return Data'!C88</f>
        <v>4.4260619203130604E-3</v>
      </c>
      <c r="C88" s="2">
        <f>'Stock Return Data'!$E$250-'Stock Return Data'!E88</f>
        <v>5.8317185523409781E-3</v>
      </c>
      <c r="D88" s="2">
        <f>'Stock Return Data'!$G$250-'Stock Return Data'!G88</f>
        <v>1.2240306198067871E-4</v>
      </c>
      <c r="E88" s="2">
        <f>'Stock Return Data'!$I$250-'Stock Return Data'!I88</f>
        <v>-1.6321554736181267E-2</v>
      </c>
      <c r="F88" s="2">
        <f>'Stock Return Data'!$K$250-'Stock Return Data'!K88</f>
        <v>-3.0643202818986508E-3</v>
      </c>
      <c r="G88" s="2">
        <f>'Stock Return Data'!$M$250-'Stock Return Data'!M88</f>
        <v>4.7463789502733261E-3</v>
      </c>
      <c r="H88" s="2">
        <f>'Stock Return Data'!$O$250-'Stock Return Data'!O88</f>
        <v>3.3382701497636821E-2</v>
      </c>
      <c r="I88" s="2">
        <f>'Stock Return Data'!$Q$250-'Stock Return Data'!Q88</f>
        <v>-5.7250614375328052E-3</v>
      </c>
      <c r="J88" s="2">
        <f>'Stock Return Data'!$S$250-'Stock Return Data'!S88</f>
        <v>-4.9846905580667135E-3</v>
      </c>
      <c r="K88" s="2">
        <f>'Stock Return Data'!$U$250-'Stock Return Data'!U88</f>
        <v>-7.2179477030271518E-3</v>
      </c>
      <c r="L88" s="2">
        <f>'Stock Return Data'!$W$250-'Stock Return Data'!W88</f>
        <v>7.6987565800971935E-3</v>
      </c>
      <c r="M88" s="2">
        <f>'Stock Return Data'!$Y$250-'Stock Return Data'!Y88</f>
        <v>-5.9015222207412343E-2</v>
      </c>
      <c r="N88" s="2">
        <f>'Stock Return Data'!$AA$250-'Stock Return Data'!AA88</f>
        <v>-1.6054009528203371E-2</v>
      </c>
      <c r="O88" s="2">
        <f>'Stock Return Data'!$AC$250-'Stock Return Data'!AC88</f>
        <v>8.7107321883025841E-3</v>
      </c>
      <c r="P88" s="2">
        <f>'Stock Return Data'!$AE$250-'Stock Return Data'!AE88</f>
        <v>-8.4019051199611568E-3</v>
      </c>
    </row>
    <row r="89" spans="1:16" x14ac:dyDescent="0.3">
      <c r="A89" s="1">
        <v>44967</v>
      </c>
      <c r="B89" s="2">
        <f>'Stock Return Data'!$C$250-'Stock Return Data'!C89</f>
        <v>-9.7251397333167587E-3</v>
      </c>
      <c r="C89" s="2">
        <f>'Stock Return Data'!$E$250-'Stock Return Data'!E89</f>
        <v>1.5639186007173497E-2</v>
      </c>
      <c r="D89" s="2">
        <f>'Stock Return Data'!$G$250-'Stock Return Data'!G89</f>
        <v>2.8082002825672789E-2</v>
      </c>
      <c r="E89" s="2">
        <f>'Stock Return Data'!$I$250-'Stock Return Data'!I89</f>
        <v>5.5656853002453485E-3</v>
      </c>
      <c r="F89" s="2">
        <f>'Stock Return Data'!$K$250-'Stock Return Data'!K89</f>
        <v>-1.1605328317855473E-3</v>
      </c>
      <c r="G89" s="2">
        <f>'Stock Return Data'!$M$250-'Stock Return Data'!M89</f>
        <v>9.0336414901993883E-3</v>
      </c>
      <c r="H89" s="2">
        <f>'Stock Return Data'!$O$250-'Stock Return Data'!O89</f>
        <v>5.2391845680830737E-3</v>
      </c>
      <c r="I89" s="2">
        <f>'Stock Return Data'!$Q$250-'Stock Return Data'!Q89</f>
        <v>-5.6187532203486462E-3</v>
      </c>
      <c r="J89" s="2">
        <f>'Stock Return Data'!$S$250-'Stock Return Data'!S89</f>
        <v>8.4498719076935343E-3</v>
      </c>
      <c r="K89" s="2">
        <f>'Stock Return Data'!$U$250-'Stock Return Data'!U89</f>
        <v>1.8726747255502366E-3</v>
      </c>
      <c r="L89" s="2">
        <f>'Stock Return Data'!$W$250-'Stock Return Data'!W89</f>
        <v>7.7053428059802032E-3</v>
      </c>
      <c r="M89" s="2">
        <f>'Stock Return Data'!$Y$250-'Stock Return Data'!Y89</f>
        <v>1.7710791909597734E-2</v>
      </c>
      <c r="N89" s="2">
        <f>'Stock Return Data'!$AA$250-'Stock Return Data'!AA89</f>
        <v>1.1602995302714339E-2</v>
      </c>
      <c r="O89" s="2">
        <f>'Stock Return Data'!$AC$250-'Stock Return Data'!AC89</f>
        <v>4.1518744825494351E-3</v>
      </c>
      <c r="P89" s="2">
        <f>'Stock Return Data'!$AE$250-'Stock Return Data'!AE89</f>
        <v>-2.2879768456336953E-2</v>
      </c>
    </row>
    <row r="90" spans="1:16" x14ac:dyDescent="0.3">
      <c r="A90" s="1">
        <v>44970</v>
      </c>
      <c r="B90" s="2">
        <f>'Stock Return Data'!$C$250-'Stock Return Data'!C90</f>
        <v>1.7927730262466222E-2</v>
      </c>
      <c r="C90" s="2">
        <f>'Stock Return Data'!$E$250-'Stock Return Data'!E90</f>
        <v>-5.9052531913065393E-3</v>
      </c>
      <c r="D90" s="2">
        <f>'Stock Return Data'!$G$250-'Stock Return Data'!G90</f>
        <v>3.6767596650966608E-3</v>
      </c>
      <c r="E90" s="2">
        <f>'Stock Return Data'!$I$250-'Stock Return Data'!I90</f>
        <v>2.589084369871195E-2</v>
      </c>
      <c r="F90" s="2">
        <f>'Stock Return Data'!$K$250-'Stock Return Data'!K90</f>
        <v>5.1114153236430943E-3</v>
      </c>
      <c r="G90" s="2">
        <f>'Stock Return Data'!$M$250-'Stock Return Data'!M90</f>
        <v>-6.3899036354399825E-3</v>
      </c>
      <c r="H90" s="2">
        <f>'Stock Return Data'!$O$250-'Stock Return Data'!O90</f>
        <v>5.7153710932891053E-2</v>
      </c>
      <c r="I90" s="2">
        <f>'Stock Return Data'!$Q$250-'Stock Return Data'!Q90</f>
        <v>-1.6189639381996898E-2</v>
      </c>
      <c r="J90" s="2">
        <f>'Stock Return Data'!$S$250-'Stock Return Data'!S90</f>
        <v>1.6958721641175515E-2</v>
      </c>
      <c r="K90" s="2">
        <f>'Stock Return Data'!$U$250-'Stock Return Data'!U90</f>
        <v>3.5489907166640286E-2</v>
      </c>
      <c r="L90" s="2">
        <f>'Stock Return Data'!$W$250-'Stock Return Data'!W90</f>
        <v>3.0361418031056825E-2</v>
      </c>
      <c r="M90" s="2">
        <f>'Stock Return Data'!$Y$250-'Stock Return Data'!Y90</f>
        <v>-1.8644824047461983E-2</v>
      </c>
      <c r="N90" s="2">
        <f>'Stock Return Data'!$AA$250-'Stock Return Data'!AA90</f>
        <v>1.7097174442652664E-2</v>
      </c>
      <c r="O90" s="2">
        <f>'Stock Return Data'!$AC$250-'Stock Return Data'!AC90</f>
        <v>6.6048723409012815E-3</v>
      </c>
      <c r="P90" s="2">
        <f>'Stock Return Data'!$AE$250-'Stock Return Data'!AE90</f>
        <v>7.2236501995138029E-3</v>
      </c>
    </row>
    <row r="91" spans="1:16" x14ac:dyDescent="0.3">
      <c r="A91" s="1">
        <v>44971</v>
      </c>
      <c r="B91" s="2">
        <f>'Stock Return Data'!$C$250-'Stock Return Data'!C91</f>
        <v>1.8326629726940523E-3</v>
      </c>
      <c r="C91" s="2">
        <f>'Stock Return Data'!$E$250-'Stock Return Data'!E91</f>
        <v>7.5252515375901913E-3</v>
      </c>
      <c r="D91" s="2">
        <f>'Stock Return Data'!$G$250-'Stock Return Data'!G91</f>
        <v>-9.8845928443444652E-3</v>
      </c>
      <c r="E91" s="2">
        <f>'Stock Return Data'!$I$250-'Stock Return Data'!I91</f>
        <v>-1.6119841502545442E-2</v>
      </c>
      <c r="F91" s="2">
        <f>'Stock Return Data'!$K$250-'Stock Return Data'!K91</f>
        <v>5.7546269907184661E-3</v>
      </c>
      <c r="G91" s="2">
        <f>'Stock Return Data'!$M$250-'Stock Return Data'!M91</f>
        <v>-3.145178672275481E-2</v>
      </c>
      <c r="H91" s="2">
        <f>'Stock Return Data'!$O$250-'Stock Return Data'!O91</f>
        <v>2.6654525897164258E-2</v>
      </c>
      <c r="I91" s="2">
        <f>'Stock Return Data'!$Q$250-'Stock Return Data'!Q91</f>
        <v>7.329337563862573E-3</v>
      </c>
      <c r="J91" s="2">
        <f>'Stock Return Data'!$S$250-'Stock Return Data'!S91</f>
        <v>1.8249339752709818E-2</v>
      </c>
      <c r="K91" s="2">
        <f>'Stock Return Data'!$U$250-'Stock Return Data'!U91</f>
        <v>-1.0949269788931251E-2</v>
      </c>
      <c r="L91" s="2">
        <f>'Stock Return Data'!$W$250-'Stock Return Data'!W91</f>
        <v>9.5318381878183034E-3</v>
      </c>
      <c r="M91" s="2">
        <f>'Stock Return Data'!$Y$250-'Stock Return Data'!Y91</f>
        <v>-1.2031522710755527E-2</v>
      </c>
      <c r="N91" s="2">
        <f>'Stock Return Data'!$AA$250-'Stock Return Data'!AA91</f>
        <v>3.3792522086284006E-2</v>
      </c>
      <c r="O91" s="2">
        <f>'Stock Return Data'!$AC$250-'Stock Return Data'!AC91</f>
        <v>3.2013617709076196E-3</v>
      </c>
      <c r="P91" s="2">
        <f>'Stock Return Data'!$AE$250-'Stock Return Data'!AE91</f>
        <v>-7.1467914659815897E-3</v>
      </c>
    </row>
    <row r="92" spans="1:16" x14ac:dyDescent="0.3">
      <c r="A92" s="1">
        <v>44972</v>
      </c>
      <c r="B92" s="2">
        <f>'Stock Return Data'!$C$250-'Stock Return Data'!C92</f>
        <v>7.7573724275784343E-4</v>
      </c>
      <c r="C92" s="2">
        <f>'Stock Return Data'!$E$250-'Stock Return Data'!E92</f>
        <v>-4.0075054029081875E-3</v>
      </c>
      <c r="D92" s="2">
        <f>'Stock Return Data'!$G$250-'Stock Return Data'!G92</f>
        <v>-5.3182130352673182E-3</v>
      </c>
      <c r="E92" s="2">
        <f>'Stock Return Data'!$I$250-'Stock Return Data'!I92</f>
        <v>-2.0452132717707857E-3</v>
      </c>
      <c r="F92" s="2">
        <f>'Stock Return Data'!$K$250-'Stock Return Data'!K92</f>
        <v>-3.070004534161978E-3</v>
      </c>
      <c r="G92" s="2">
        <f>'Stock Return Data'!$M$250-'Stock Return Data'!M92</f>
        <v>-3.3149398187690428E-3</v>
      </c>
      <c r="H92" s="2">
        <f>'Stock Return Data'!$O$250-'Stock Return Data'!O92</f>
        <v>-3.839530436438994E-2</v>
      </c>
      <c r="I92" s="2">
        <f>'Stock Return Data'!$Q$250-'Stock Return Data'!Q92</f>
        <v>9.6157356096289309E-3</v>
      </c>
      <c r="J92" s="2">
        <f>'Stock Return Data'!$S$250-'Stock Return Data'!S92</f>
        <v>9.3999877937734244E-4</v>
      </c>
      <c r="K92" s="2">
        <f>'Stock Return Data'!$U$250-'Stock Return Data'!U92</f>
        <v>-2.8109316320324276E-2</v>
      </c>
      <c r="L92" s="2">
        <f>'Stock Return Data'!$W$250-'Stock Return Data'!W92</f>
        <v>-1.5107593516154344E-2</v>
      </c>
      <c r="M92" s="2">
        <f>'Stock Return Data'!$Y$250-'Stock Return Data'!Y92</f>
        <v>1.6173627953769254E-2</v>
      </c>
      <c r="N92" s="2">
        <f>'Stock Return Data'!$AA$250-'Stock Return Data'!AA92</f>
        <v>-1.6559060033253935E-2</v>
      </c>
      <c r="O92" s="2">
        <f>'Stock Return Data'!$AC$250-'Stock Return Data'!AC92</f>
        <v>-9.8403626122700143E-3</v>
      </c>
      <c r="P92" s="2">
        <f>'Stock Return Data'!$AE$250-'Stock Return Data'!AE92</f>
        <v>-2.4646589820388327E-2</v>
      </c>
    </row>
    <row r="93" spans="1:16" x14ac:dyDescent="0.3">
      <c r="A93" s="1">
        <v>44973</v>
      </c>
      <c r="B93" s="2">
        <f>'Stock Return Data'!$C$250-'Stock Return Data'!C93</f>
        <v>-3.144787578559391E-2</v>
      </c>
      <c r="C93" s="2">
        <f>'Stock Return Data'!$E$250-'Stock Return Data'!E93</f>
        <v>-1.0554136562637942E-2</v>
      </c>
      <c r="D93" s="2">
        <f>'Stock Return Data'!$G$250-'Stock Return Data'!G93</f>
        <v>5.4941910195451119E-3</v>
      </c>
      <c r="E93" s="2">
        <f>'Stock Return Data'!$I$250-'Stock Return Data'!I93</f>
        <v>-2.6342869993940762E-3</v>
      </c>
      <c r="F93" s="2">
        <f>'Stock Return Data'!$K$250-'Stock Return Data'!K93</f>
        <v>-2.4215106244768452E-3</v>
      </c>
      <c r="G93" s="2">
        <f>'Stock Return Data'!$M$250-'Stock Return Data'!M93</f>
        <v>3.6910281679250348E-4</v>
      </c>
      <c r="H93" s="2">
        <f>'Stock Return Data'!$O$250-'Stock Return Data'!O93</f>
        <v>-4.7515323015675107E-3</v>
      </c>
      <c r="I93" s="2">
        <f>'Stock Return Data'!$Q$250-'Stock Return Data'!Q93</f>
        <v>5.4748863998300978E-4</v>
      </c>
      <c r="J93" s="2">
        <f>'Stock Return Data'!$S$250-'Stock Return Data'!S93</f>
        <v>-1.3107834578225725E-2</v>
      </c>
      <c r="K93" s="2">
        <f>'Stock Return Data'!$U$250-'Stock Return Data'!U93</f>
        <v>-7.8388721133099831E-3</v>
      </c>
      <c r="L93" s="2">
        <f>'Stock Return Data'!$W$250-'Stock Return Data'!W93</f>
        <v>-3.1293786502267773E-5</v>
      </c>
      <c r="M93" s="2">
        <f>'Stock Return Data'!$Y$250-'Stock Return Data'!Y93</f>
        <v>2.1153602551523709E-2</v>
      </c>
      <c r="N93" s="2">
        <f>'Stock Return Data'!$AA$250-'Stock Return Data'!AA93</f>
        <v>1.7279323805129844E-2</v>
      </c>
      <c r="O93" s="2">
        <f>'Stock Return Data'!$AC$250-'Stock Return Data'!AC93</f>
        <v>1.23274279692336E-3</v>
      </c>
      <c r="P93" s="2">
        <f>'Stock Return Data'!$AE$250-'Stock Return Data'!AE93</f>
        <v>-1.4267151510698978E-2</v>
      </c>
    </row>
    <row r="94" spans="1:16" x14ac:dyDescent="0.3">
      <c r="A94" s="1">
        <v>44974</v>
      </c>
      <c r="B94" s="2">
        <f>'Stock Return Data'!$C$250-'Stock Return Data'!C94</f>
        <v>1.4603582872944641E-2</v>
      </c>
      <c r="C94" s="2">
        <f>'Stock Return Data'!$E$250-'Stock Return Data'!E94</f>
        <v>-8.0915572294392307E-3</v>
      </c>
      <c r="D94" s="2">
        <f>'Stock Return Data'!$G$250-'Stock Return Data'!G94</f>
        <v>1.7788520124312687E-2</v>
      </c>
      <c r="E94" s="2">
        <f>'Stock Return Data'!$I$250-'Stock Return Data'!I94</f>
        <v>1.1577296232661882E-2</v>
      </c>
      <c r="F94" s="2">
        <f>'Stock Return Data'!$K$250-'Stock Return Data'!K94</f>
        <v>-8.0464567952002446E-3</v>
      </c>
      <c r="G94" s="2">
        <f>'Stock Return Data'!$M$250-'Stock Return Data'!M94</f>
        <v>-9.3718518858951346E-4</v>
      </c>
      <c r="H94" s="2">
        <f>'Stock Return Data'!$O$250-'Stock Return Data'!O94</f>
        <v>7.4824705997082654E-4</v>
      </c>
      <c r="I94" s="2">
        <f>'Stock Return Data'!$Q$250-'Stock Return Data'!Q94</f>
        <v>-2.0016761034613126E-2</v>
      </c>
      <c r="J94" s="2">
        <f>'Stock Return Data'!$S$250-'Stock Return Data'!S94</f>
        <v>-8.1291014596257486E-3</v>
      </c>
      <c r="K94" s="2">
        <f>'Stock Return Data'!$U$250-'Stock Return Data'!U94</f>
        <v>1.6615894411720331E-2</v>
      </c>
      <c r="L94" s="2">
        <f>'Stock Return Data'!$W$250-'Stock Return Data'!W94</f>
        <v>1.244702669412498E-2</v>
      </c>
      <c r="M94" s="2">
        <f>'Stock Return Data'!$Y$250-'Stock Return Data'!Y94</f>
        <v>2.4716344754779185E-2</v>
      </c>
      <c r="N94" s="2">
        <f>'Stock Return Data'!$AA$250-'Stock Return Data'!AA94</f>
        <v>6.168212694018774E-3</v>
      </c>
      <c r="O94" s="2">
        <f>'Stock Return Data'!$AC$250-'Stock Return Data'!AC94</f>
        <v>2.9390466991404034E-3</v>
      </c>
      <c r="P94" s="2">
        <f>'Stock Return Data'!$AE$250-'Stock Return Data'!AE94</f>
        <v>1.9297837785737942E-2</v>
      </c>
    </row>
    <row r="95" spans="1:16" x14ac:dyDescent="0.3">
      <c r="A95" s="1">
        <v>44977</v>
      </c>
      <c r="B95" s="2">
        <f>'Stock Return Data'!$C$250-'Stock Return Data'!C95</f>
        <v>1.7374776289397573E-2</v>
      </c>
      <c r="C95" s="2">
        <f>'Stock Return Data'!$E$250-'Stock Return Data'!E95</f>
        <v>-2.2547785027297179E-3</v>
      </c>
      <c r="D95" s="2">
        <f>'Stock Return Data'!$G$250-'Stock Return Data'!G95</f>
        <v>-4.2413237896489894E-3</v>
      </c>
      <c r="E95" s="2">
        <f>'Stock Return Data'!$I$250-'Stock Return Data'!I95</f>
        <v>-5.1215545591911885E-3</v>
      </c>
      <c r="F95" s="2">
        <f>'Stock Return Data'!$K$250-'Stock Return Data'!K95</f>
        <v>1.3766694048724078E-2</v>
      </c>
      <c r="G95" s="2">
        <f>'Stock Return Data'!$M$250-'Stock Return Data'!M95</f>
        <v>-4.1048799990181647E-4</v>
      </c>
      <c r="H95" s="2">
        <f>'Stock Return Data'!$O$250-'Stock Return Data'!O95</f>
        <v>-6.3116304913233792E-2</v>
      </c>
      <c r="I95" s="2">
        <f>'Stock Return Data'!$Q$250-'Stock Return Data'!Q95</f>
        <v>2.4235159217182028E-3</v>
      </c>
      <c r="J95" s="2">
        <f>'Stock Return Data'!$S$250-'Stock Return Data'!S95</f>
        <v>1.3975733697332854E-2</v>
      </c>
      <c r="K95" s="2">
        <f>'Stock Return Data'!$U$250-'Stock Return Data'!U95</f>
        <v>1.3386130764128687E-2</v>
      </c>
      <c r="L95" s="2">
        <f>'Stock Return Data'!$W$250-'Stock Return Data'!W95</f>
        <v>2.2881325066768959E-2</v>
      </c>
      <c r="M95" s="2">
        <f>'Stock Return Data'!$Y$250-'Stock Return Data'!Y95</f>
        <v>8.3089658854790163E-4</v>
      </c>
      <c r="N95" s="2">
        <f>'Stock Return Data'!$AA$250-'Stock Return Data'!AA95</f>
        <v>4.5494055390647971E-2</v>
      </c>
      <c r="O95" s="2">
        <f>'Stock Return Data'!$AC$250-'Stock Return Data'!AC95</f>
        <v>5.142204085709136E-3</v>
      </c>
      <c r="P95" s="2">
        <f>'Stock Return Data'!$AE$250-'Stock Return Data'!AE95</f>
        <v>-2.2865804932629647E-2</v>
      </c>
    </row>
    <row r="96" spans="1:16" x14ac:dyDescent="0.3">
      <c r="A96" s="1">
        <v>44978</v>
      </c>
      <c r="B96" s="2">
        <f>'Stock Return Data'!$C$250-'Stock Return Data'!C96</f>
        <v>-5.5449696317749451E-3</v>
      </c>
      <c r="C96" s="2">
        <f>'Stock Return Data'!$E$250-'Stock Return Data'!E96</f>
        <v>2.0891997376508251E-2</v>
      </c>
      <c r="D96" s="2">
        <f>'Stock Return Data'!$G$250-'Stock Return Data'!G96</f>
        <v>1.0712614409272446E-2</v>
      </c>
      <c r="E96" s="2">
        <f>'Stock Return Data'!$I$250-'Stock Return Data'!I96</f>
        <v>8.4719867896860587E-3</v>
      </c>
      <c r="F96" s="2">
        <f>'Stock Return Data'!$K$250-'Stock Return Data'!K96</f>
        <v>5.7518599090628803E-3</v>
      </c>
      <c r="G96" s="2">
        <f>'Stock Return Data'!$M$250-'Stock Return Data'!M96</f>
        <v>5.971678581721122E-3</v>
      </c>
      <c r="H96" s="2">
        <f>'Stock Return Data'!$O$250-'Stock Return Data'!O96</f>
        <v>1.910930083885469E-2</v>
      </c>
      <c r="I96" s="2">
        <f>'Stock Return Data'!$Q$250-'Stock Return Data'!Q96</f>
        <v>2.66729841406535E-4</v>
      </c>
      <c r="J96" s="2">
        <f>'Stock Return Data'!$S$250-'Stock Return Data'!S96</f>
        <v>-9.9101334683254719E-3</v>
      </c>
      <c r="K96" s="2">
        <f>'Stock Return Data'!$U$250-'Stock Return Data'!U96</f>
        <v>-1.099052162353438E-2</v>
      </c>
      <c r="L96" s="2">
        <f>'Stock Return Data'!$W$250-'Stock Return Data'!W96</f>
        <v>1.6251292220475777E-3</v>
      </c>
      <c r="M96" s="2">
        <f>'Stock Return Data'!$Y$250-'Stock Return Data'!Y96</f>
        <v>3.3493249740567657E-3</v>
      </c>
      <c r="N96" s="2">
        <f>'Stock Return Data'!$AA$250-'Stock Return Data'!AA96</f>
        <v>2.3712072343141634E-2</v>
      </c>
      <c r="O96" s="2">
        <f>'Stock Return Data'!$AC$250-'Stock Return Data'!AC96</f>
        <v>-1.9617572200106802E-2</v>
      </c>
      <c r="P96" s="2">
        <f>'Stock Return Data'!$AE$250-'Stock Return Data'!AE96</f>
        <v>5.7916421791259047E-3</v>
      </c>
    </row>
    <row r="97" spans="1:16" x14ac:dyDescent="0.3">
      <c r="A97" s="1">
        <v>44979</v>
      </c>
      <c r="B97" s="2">
        <f>'Stock Return Data'!$C$250-'Stock Return Data'!C97</f>
        <v>7.0605943175350606E-3</v>
      </c>
      <c r="C97" s="2">
        <f>'Stock Return Data'!$E$250-'Stock Return Data'!E97</f>
        <v>1.1701314123550563E-2</v>
      </c>
      <c r="D97" s="2">
        <f>'Stock Return Data'!$G$250-'Stock Return Data'!G97</f>
        <v>1.2702084828722081E-2</v>
      </c>
      <c r="E97" s="2">
        <f>'Stock Return Data'!$I$250-'Stock Return Data'!I97</f>
        <v>1.1546001822261709E-2</v>
      </c>
      <c r="F97" s="2">
        <f>'Stock Return Data'!$K$250-'Stock Return Data'!K97</f>
        <v>2.5341884782489527E-2</v>
      </c>
      <c r="G97" s="2">
        <f>'Stock Return Data'!$M$250-'Stock Return Data'!M97</f>
        <v>-2.9009550663709762E-3</v>
      </c>
      <c r="H97" s="2">
        <f>'Stock Return Data'!$O$250-'Stock Return Data'!O97</f>
        <v>-5.0496802027664859E-3</v>
      </c>
      <c r="I97" s="2">
        <f>'Stock Return Data'!$Q$250-'Stock Return Data'!Q97</f>
        <v>1.7606056038675835E-2</v>
      </c>
      <c r="J97" s="2">
        <f>'Stock Return Data'!$S$250-'Stock Return Data'!S97</f>
        <v>5.9137790046441862E-3</v>
      </c>
      <c r="K97" s="2">
        <f>'Stock Return Data'!$U$250-'Stock Return Data'!U97</f>
        <v>2.6693210049588065E-2</v>
      </c>
      <c r="L97" s="2">
        <f>'Stock Return Data'!$W$250-'Stock Return Data'!W97</f>
        <v>2.1821696536327567E-2</v>
      </c>
      <c r="M97" s="2">
        <f>'Stock Return Data'!$Y$250-'Stock Return Data'!Y97</f>
        <v>4.1283263380009705E-2</v>
      </c>
      <c r="N97" s="2">
        <f>'Stock Return Data'!$AA$250-'Stock Return Data'!AA97</f>
        <v>1.8072974598780635E-2</v>
      </c>
      <c r="O97" s="2">
        <f>'Stock Return Data'!$AC$250-'Stock Return Data'!AC97</f>
        <v>2.7915548971864369E-2</v>
      </c>
      <c r="P97" s="2">
        <f>'Stock Return Data'!$AE$250-'Stock Return Data'!AE97</f>
        <v>1.1673087814909649E-2</v>
      </c>
    </row>
    <row r="98" spans="1:16" x14ac:dyDescent="0.3">
      <c r="A98" s="1">
        <v>44980</v>
      </c>
      <c r="B98" s="2">
        <f>'Stock Return Data'!$C$250-'Stock Return Data'!C98</f>
        <v>-2.9062490461429745E-3</v>
      </c>
      <c r="C98" s="2">
        <f>'Stock Return Data'!$E$250-'Stock Return Data'!E98</f>
        <v>-1.2973529020925537E-2</v>
      </c>
      <c r="D98" s="2">
        <f>'Stock Return Data'!$G$250-'Stock Return Data'!G98</f>
        <v>-3.0033497623400854E-4</v>
      </c>
      <c r="E98" s="2">
        <f>'Stock Return Data'!$I$250-'Stock Return Data'!I98</f>
        <v>7.447181430336491E-3</v>
      </c>
      <c r="F98" s="2">
        <f>'Stock Return Data'!$K$250-'Stock Return Data'!K98</f>
        <v>2.6457678171324123E-3</v>
      </c>
      <c r="G98" s="2">
        <f>'Stock Return Data'!$M$250-'Stock Return Data'!M98</f>
        <v>-8.4846701828615607E-3</v>
      </c>
      <c r="H98" s="2">
        <f>'Stock Return Data'!$O$250-'Stock Return Data'!O98</f>
        <v>1.8176959083448371E-3</v>
      </c>
      <c r="I98" s="2">
        <f>'Stock Return Data'!$Q$250-'Stock Return Data'!Q98</f>
        <v>1.8262297053980428E-2</v>
      </c>
      <c r="J98" s="2">
        <f>'Stock Return Data'!$S$250-'Stock Return Data'!S98</f>
        <v>8.3688937617810762E-3</v>
      </c>
      <c r="K98" s="2">
        <f>'Stock Return Data'!$U$250-'Stock Return Data'!U98</f>
        <v>-3.2308249365186744E-3</v>
      </c>
      <c r="L98" s="2">
        <f>'Stock Return Data'!$W$250-'Stock Return Data'!W98</f>
        <v>-1.5456757755455686E-3</v>
      </c>
      <c r="M98" s="2">
        <f>'Stock Return Data'!$Y$250-'Stock Return Data'!Y98</f>
        <v>1.5723786250353968E-3</v>
      </c>
      <c r="N98" s="2">
        <f>'Stock Return Data'!$AA$250-'Stock Return Data'!AA98</f>
        <v>2.4240501850645281E-2</v>
      </c>
      <c r="O98" s="2">
        <f>'Stock Return Data'!$AC$250-'Stock Return Data'!AC98</f>
        <v>5.688668224221473E-3</v>
      </c>
      <c r="P98" s="2">
        <f>'Stock Return Data'!$AE$250-'Stock Return Data'!AE98</f>
        <v>-1.234143049993659E-3</v>
      </c>
    </row>
    <row r="99" spans="1:16" x14ac:dyDescent="0.3">
      <c r="A99" s="1">
        <v>44981</v>
      </c>
      <c r="B99" s="2">
        <f>'Stock Return Data'!$C$250-'Stock Return Data'!C99</f>
        <v>1.8284353041579137E-3</v>
      </c>
      <c r="C99" s="2">
        <f>'Stock Return Data'!$E$250-'Stock Return Data'!E99</f>
        <v>-8.581336718992319E-3</v>
      </c>
      <c r="D99" s="2">
        <f>'Stock Return Data'!$G$250-'Stock Return Data'!G99</f>
        <v>8.4447892731325078E-4</v>
      </c>
      <c r="E99" s="2">
        <f>'Stock Return Data'!$I$250-'Stock Return Data'!I99</f>
        <v>3.7210721339573299E-4</v>
      </c>
      <c r="F99" s="2">
        <f>'Stock Return Data'!$K$250-'Stock Return Data'!K99</f>
        <v>-5.9101185945356453E-4</v>
      </c>
      <c r="G99" s="2">
        <f>'Stock Return Data'!$M$250-'Stock Return Data'!M99</f>
        <v>7.7347249797451705E-3</v>
      </c>
      <c r="H99" s="2">
        <f>'Stock Return Data'!$O$250-'Stock Return Data'!O99</f>
        <v>2.2467691241040829E-3</v>
      </c>
      <c r="I99" s="2">
        <f>'Stock Return Data'!$Q$250-'Stock Return Data'!Q99</f>
        <v>1.3666620190621717E-2</v>
      </c>
      <c r="J99" s="2">
        <f>'Stock Return Data'!$S$250-'Stock Return Data'!S99</f>
        <v>-6.4101841180593767E-3</v>
      </c>
      <c r="K99" s="2">
        <f>'Stock Return Data'!$U$250-'Stock Return Data'!U99</f>
        <v>-5.6826658245947145E-3</v>
      </c>
      <c r="L99" s="2">
        <f>'Stock Return Data'!$W$250-'Stock Return Data'!W99</f>
        <v>3.3748193830523687E-3</v>
      </c>
      <c r="M99" s="2">
        <f>'Stock Return Data'!$Y$250-'Stock Return Data'!Y99</f>
        <v>-1.56747208095534E-2</v>
      </c>
      <c r="N99" s="2">
        <f>'Stock Return Data'!$AA$250-'Stock Return Data'!AA99</f>
        <v>-2.4506633931748144E-2</v>
      </c>
      <c r="O99" s="2">
        <f>'Stock Return Data'!$AC$250-'Stock Return Data'!AC99</f>
        <v>-4.2221474293746104E-3</v>
      </c>
      <c r="P99" s="2">
        <f>'Stock Return Data'!$AE$250-'Stock Return Data'!AE99</f>
        <v>1.2198306749507653E-2</v>
      </c>
    </row>
    <row r="100" spans="1:16" x14ac:dyDescent="0.3">
      <c r="A100" s="1">
        <v>44984</v>
      </c>
      <c r="B100" s="2">
        <f>'Stock Return Data'!$C$250-'Stock Return Data'!C100</f>
        <v>7.7996936408611709E-4</v>
      </c>
      <c r="C100" s="2">
        <f>'Stock Return Data'!$E$250-'Stock Return Data'!E100</f>
        <v>1.8841208696390582E-3</v>
      </c>
      <c r="D100" s="2">
        <f>'Stock Return Data'!$G$250-'Stock Return Data'!G100</f>
        <v>1.1257165505080423E-2</v>
      </c>
      <c r="E100" s="2">
        <f>'Stock Return Data'!$I$250-'Stock Return Data'!I100</f>
        <v>2.7006196524640067E-2</v>
      </c>
      <c r="F100" s="2">
        <f>'Stock Return Data'!$K$250-'Stock Return Data'!K100</f>
        <v>7.8161692900814168E-3</v>
      </c>
      <c r="G100" s="2">
        <f>'Stock Return Data'!$M$250-'Stock Return Data'!M100</f>
        <v>8.8153721955816205E-3</v>
      </c>
      <c r="H100" s="2">
        <f>'Stock Return Data'!$O$250-'Stock Return Data'!O100</f>
        <v>3.1352880318950824E-2</v>
      </c>
      <c r="I100" s="2">
        <f>'Stock Return Data'!$Q$250-'Stock Return Data'!Q100</f>
        <v>1.1577587900013966E-2</v>
      </c>
      <c r="J100" s="2">
        <f>'Stock Return Data'!$S$250-'Stock Return Data'!S100</f>
        <v>5.9304687162871116E-3</v>
      </c>
      <c r="K100" s="2">
        <f>'Stock Return Data'!$U$250-'Stock Return Data'!U100</f>
        <v>1.3952755851486184E-2</v>
      </c>
      <c r="L100" s="2">
        <f>'Stock Return Data'!$W$250-'Stock Return Data'!W100</f>
        <v>1.4882275256119376E-2</v>
      </c>
      <c r="M100" s="2">
        <f>'Stock Return Data'!$Y$250-'Stock Return Data'!Y100</f>
        <v>3.9696516004621374E-2</v>
      </c>
      <c r="N100" s="2">
        <f>'Stock Return Data'!$AA$250-'Stock Return Data'!AA100</f>
        <v>4.1882498408304582E-2</v>
      </c>
      <c r="O100" s="2">
        <f>'Stock Return Data'!$AC$250-'Stock Return Data'!AC100</f>
        <v>1.3350597352237693E-2</v>
      </c>
      <c r="P100" s="2">
        <f>'Stock Return Data'!$AE$250-'Stock Return Data'!AE100</f>
        <v>1.9643325980573317E-2</v>
      </c>
    </row>
    <row r="101" spans="1:16" x14ac:dyDescent="0.3">
      <c r="A101" s="1">
        <v>44985</v>
      </c>
      <c r="B101" s="2">
        <f>'Stock Return Data'!$C$250-'Stock Return Data'!C101</f>
        <v>9.6901230877370105E-3</v>
      </c>
      <c r="C101" s="2">
        <f>'Stock Return Data'!$E$250-'Stock Return Data'!E101</f>
        <v>8.5679090385143292E-3</v>
      </c>
      <c r="D101" s="2">
        <f>'Stock Return Data'!$G$250-'Stock Return Data'!G101</f>
        <v>7.1595319182280884E-3</v>
      </c>
      <c r="E101" s="2">
        <f>'Stock Return Data'!$I$250-'Stock Return Data'!I101</f>
        <v>1.4750577463557768E-2</v>
      </c>
      <c r="F101" s="2">
        <f>'Stock Return Data'!$K$250-'Stock Return Data'!K101</f>
        <v>1.1761918303085568E-2</v>
      </c>
      <c r="G101" s="2">
        <f>'Stock Return Data'!$M$250-'Stock Return Data'!M101</f>
        <v>1.5675145456488543E-2</v>
      </c>
      <c r="H101" s="2">
        <f>'Stock Return Data'!$O$250-'Stock Return Data'!O101</f>
        <v>1.9097821683251179E-2</v>
      </c>
      <c r="I101" s="2">
        <f>'Stock Return Data'!$Q$250-'Stock Return Data'!Q101</f>
        <v>4.1942626320250614E-3</v>
      </c>
      <c r="J101" s="2">
        <f>'Stock Return Data'!$S$250-'Stock Return Data'!S101</f>
        <v>9.6748722316859544E-3</v>
      </c>
      <c r="K101" s="2">
        <f>'Stock Return Data'!$U$250-'Stock Return Data'!U101</f>
        <v>-8.9783176443338358E-3</v>
      </c>
      <c r="L101" s="2">
        <f>'Stock Return Data'!$W$250-'Stock Return Data'!W101</f>
        <v>-1.6299947087990901E-2</v>
      </c>
      <c r="M101" s="2">
        <f>'Stock Return Data'!$Y$250-'Stock Return Data'!Y101</f>
        <v>2.1924064723316452E-4</v>
      </c>
      <c r="N101" s="2">
        <f>'Stock Return Data'!$AA$250-'Stock Return Data'!AA101</f>
        <v>-6.1774663183269598E-3</v>
      </c>
      <c r="O101" s="2">
        <f>'Stock Return Data'!$AC$250-'Stock Return Data'!AC101</f>
        <v>-1.3272015154352789E-2</v>
      </c>
      <c r="P101" s="2">
        <f>'Stock Return Data'!$AE$250-'Stock Return Data'!AE101</f>
        <v>5.9733366250413304E-3</v>
      </c>
    </row>
    <row r="102" spans="1:16" x14ac:dyDescent="0.3">
      <c r="A102" s="1">
        <v>44986</v>
      </c>
      <c r="B102" s="2">
        <f>'Stock Return Data'!$C$250-'Stock Return Data'!C102</f>
        <v>-2.4594307489586322E-2</v>
      </c>
      <c r="C102" s="2">
        <f>'Stock Return Data'!$E$250-'Stock Return Data'!E102</f>
        <v>-1.4129138826370582E-2</v>
      </c>
      <c r="D102" s="2">
        <f>'Stock Return Data'!$G$250-'Stock Return Data'!G102</f>
        <v>-2.0506297898453554E-2</v>
      </c>
      <c r="E102" s="2">
        <f>'Stock Return Data'!$I$250-'Stock Return Data'!I102</f>
        <v>-5.3742145946755974E-3</v>
      </c>
      <c r="F102" s="2">
        <f>'Stock Return Data'!$K$250-'Stock Return Data'!K102</f>
        <v>-1.0482211005768209E-2</v>
      </c>
      <c r="G102" s="2">
        <f>'Stock Return Data'!$M$250-'Stock Return Data'!M102</f>
        <v>-4.0244836626286157E-3</v>
      </c>
      <c r="H102" s="2">
        <f>'Stock Return Data'!$O$250-'Stock Return Data'!O102</f>
        <v>-1.1038157126710482E-2</v>
      </c>
      <c r="I102" s="2">
        <f>'Stock Return Data'!$Q$250-'Stock Return Data'!Q102</f>
        <v>-8.7432333583213617E-4</v>
      </c>
      <c r="J102" s="2">
        <f>'Stock Return Data'!$S$250-'Stock Return Data'!S102</f>
        <v>-1.6071738261606346E-2</v>
      </c>
      <c r="K102" s="2">
        <f>'Stock Return Data'!$U$250-'Stock Return Data'!U102</f>
        <v>-2.2885541975517357E-2</v>
      </c>
      <c r="L102" s="2">
        <f>'Stock Return Data'!$W$250-'Stock Return Data'!W102</f>
        <v>-1.4139058902150892E-3</v>
      </c>
      <c r="M102" s="2">
        <f>'Stock Return Data'!$Y$250-'Stock Return Data'!Y102</f>
        <v>-2.5503394526707412E-2</v>
      </c>
      <c r="N102" s="2">
        <f>'Stock Return Data'!$AA$250-'Stock Return Data'!AA102</f>
        <v>-1.8222031208420274E-2</v>
      </c>
      <c r="O102" s="2">
        <f>'Stock Return Data'!$AC$250-'Stock Return Data'!AC102</f>
        <v>-9.1285987267004202E-3</v>
      </c>
      <c r="P102" s="2">
        <f>'Stock Return Data'!$AE$250-'Stock Return Data'!AE102</f>
        <v>1.7518573600157777E-2</v>
      </c>
    </row>
    <row r="103" spans="1:16" x14ac:dyDescent="0.3">
      <c r="A103" s="1">
        <v>44987</v>
      </c>
      <c r="B103" s="2">
        <f>'Stock Return Data'!$C$250-'Stock Return Data'!C103</f>
        <v>4.9108020235011686E-3</v>
      </c>
      <c r="C103" s="2">
        <f>'Stock Return Data'!$E$250-'Stock Return Data'!E103</f>
        <v>-1.7319488677948539E-2</v>
      </c>
      <c r="D103" s="2">
        <f>'Stock Return Data'!$G$250-'Stock Return Data'!G103</f>
        <v>-3.1033464125342488E-3</v>
      </c>
      <c r="E103" s="2">
        <f>'Stock Return Data'!$I$250-'Stock Return Data'!I103</f>
        <v>1.6315283115968058E-2</v>
      </c>
      <c r="F103" s="2">
        <f>'Stock Return Data'!$K$250-'Stock Return Data'!K103</f>
        <v>-1.0993656401433597E-2</v>
      </c>
      <c r="G103" s="2">
        <f>'Stock Return Data'!$M$250-'Stock Return Data'!M103</f>
        <v>9.6028067530089783E-3</v>
      </c>
      <c r="H103" s="2">
        <f>'Stock Return Data'!$O$250-'Stock Return Data'!O103</f>
        <v>-6.0384921287578034E-3</v>
      </c>
      <c r="I103" s="2">
        <f>'Stock Return Data'!$Q$250-'Stock Return Data'!Q103</f>
        <v>-9.3657856585259436E-4</v>
      </c>
      <c r="J103" s="2">
        <f>'Stock Return Data'!$S$250-'Stock Return Data'!S103</f>
        <v>1.0984459165855781E-2</v>
      </c>
      <c r="K103" s="2">
        <f>'Stock Return Data'!$U$250-'Stock Return Data'!U103</f>
        <v>-1.053388781919253E-3</v>
      </c>
      <c r="L103" s="2">
        <f>'Stock Return Data'!$W$250-'Stock Return Data'!W103</f>
        <v>-9.3652866595009265E-4</v>
      </c>
      <c r="M103" s="2">
        <f>'Stock Return Data'!$Y$250-'Stock Return Data'!Y103</f>
        <v>1.0531094683804809E-2</v>
      </c>
      <c r="N103" s="2">
        <f>'Stock Return Data'!$AA$250-'Stock Return Data'!AA103</f>
        <v>2.4025355551161677E-2</v>
      </c>
      <c r="O103" s="2">
        <f>'Stock Return Data'!$AC$250-'Stock Return Data'!AC103</f>
        <v>-4.3876933923192125E-3</v>
      </c>
      <c r="P103" s="2">
        <f>'Stock Return Data'!$AE$250-'Stock Return Data'!AE103</f>
        <v>-2.2109279723441966E-3</v>
      </c>
    </row>
    <row r="104" spans="1:16" x14ac:dyDescent="0.3">
      <c r="A104" s="1">
        <v>44988</v>
      </c>
      <c r="B104" s="2">
        <f>'Stock Return Data'!$C$250-'Stock Return Data'!C104</f>
        <v>1.0094364152614142E-2</v>
      </c>
      <c r="C104" s="2">
        <f>'Stock Return Data'!$E$250-'Stock Return Data'!E104</f>
        <v>9.7470207512638518E-4</v>
      </c>
      <c r="D104" s="2">
        <f>'Stock Return Data'!$G$250-'Stock Return Data'!G104</f>
        <v>-1.0498386899624635E-2</v>
      </c>
      <c r="E104" s="2">
        <f>'Stock Return Data'!$I$250-'Stock Return Data'!I104</f>
        <v>-4.5168495157817071E-3</v>
      </c>
      <c r="F104" s="2">
        <f>'Stock Return Data'!$K$250-'Stock Return Data'!K104</f>
        <v>-2.4990164974431333E-3</v>
      </c>
      <c r="G104" s="2">
        <f>'Stock Return Data'!$M$250-'Stock Return Data'!M104</f>
        <v>-2.3745223564817647E-2</v>
      </c>
      <c r="H104" s="2">
        <f>'Stock Return Data'!$O$250-'Stock Return Data'!O104</f>
        <v>5.00660408111849E-4</v>
      </c>
      <c r="I104" s="2">
        <f>'Stock Return Data'!$Q$250-'Stock Return Data'!Q104</f>
        <v>-1.231060176284958E-2</v>
      </c>
      <c r="J104" s="2">
        <f>'Stock Return Data'!$S$250-'Stock Return Data'!S104</f>
        <v>1.0611185455230548E-2</v>
      </c>
      <c r="K104" s="2">
        <f>'Stock Return Data'!$U$250-'Stock Return Data'!U104</f>
        <v>-2.6956909139688803E-2</v>
      </c>
      <c r="L104" s="2">
        <f>'Stock Return Data'!$W$250-'Stock Return Data'!W104</f>
        <v>-1.5586566432338383E-2</v>
      </c>
      <c r="M104" s="2">
        <f>'Stock Return Data'!$Y$250-'Stock Return Data'!Y104</f>
        <v>-1.2867782214702583E-2</v>
      </c>
      <c r="N104" s="2">
        <f>'Stock Return Data'!$AA$250-'Stock Return Data'!AA104</f>
        <v>-2.4134817609011504E-2</v>
      </c>
      <c r="O104" s="2">
        <f>'Stock Return Data'!$AC$250-'Stock Return Data'!AC104</f>
        <v>-9.7115638352191606E-3</v>
      </c>
      <c r="P104" s="2">
        <f>'Stock Return Data'!$AE$250-'Stock Return Data'!AE104</f>
        <v>-1.8225561982719474E-3</v>
      </c>
    </row>
    <row r="105" spans="1:16" x14ac:dyDescent="0.3">
      <c r="A105" s="1">
        <v>44991</v>
      </c>
      <c r="B105" s="2">
        <f>'Stock Return Data'!$C$250-'Stock Return Data'!C105</f>
        <v>-4.955364493198413E-3</v>
      </c>
      <c r="C105" s="2">
        <f>'Stock Return Data'!$E$250-'Stock Return Data'!E105</f>
        <v>-7.3230008091439563E-3</v>
      </c>
      <c r="D105" s="2">
        <f>'Stock Return Data'!$G$250-'Stock Return Data'!G105</f>
        <v>-5.5797416013520637E-3</v>
      </c>
      <c r="E105" s="2">
        <f>'Stock Return Data'!$I$250-'Stock Return Data'!I105</f>
        <v>-1.8689276493359077E-2</v>
      </c>
      <c r="F105" s="2">
        <f>'Stock Return Data'!$K$250-'Stock Return Data'!K105</f>
        <v>-1.2075147760783137E-2</v>
      </c>
      <c r="G105" s="2">
        <f>'Stock Return Data'!$M$250-'Stock Return Data'!M105</f>
        <v>-7.0279207575833797E-3</v>
      </c>
      <c r="H105" s="2">
        <f>'Stock Return Data'!$O$250-'Stock Return Data'!O105</f>
        <v>1.7970616934516589E-3</v>
      </c>
      <c r="I105" s="2">
        <f>'Stock Return Data'!$Q$250-'Stock Return Data'!Q105</f>
        <v>7.1066015073497774E-3</v>
      </c>
      <c r="J105" s="2">
        <f>'Stock Return Data'!$S$250-'Stock Return Data'!S105</f>
        <v>-1.1162476221849288E-2</v>
      </c>
      <c r="K105" s="2">
        <f>'Stock Return Data'!$U$250-'Stock Return Data'!U105</f>
        <v>-3.7570739487989349E-2</v>
      </c>
      <c r="L105" s="2">
        <f>'Stock Return Data'!$W$250-'Stock Return Data'!W105</f>
        <v>-2.2782802649632311E-2</v>
      </c>
      <c r="M105" s="2">
        <f>'Stock Return Data'!$Y$250-'Stock Return Data'!Y105</f>
        <v>-2.4293076706394301E-2</v>
      </c>
      <c r="N105" s="2">
        <f>'Stock Return Data'!$AA$250-'Stock Return Data'!AA105</f>
        <v>-5.5964931883341253E-3</v>
      </c>
      <c r="O105" s="2">
        <f>'Stock Return Data'!$AC$250-'Stock Return Data'!AC105</f>
        <v>-1.1528846867428343E-2</v>
      </c>
      <c r="P105" s="2">
        <f>'Stock Return Data'!$AE$250-'Stock Return Data'!AE105</f>
        <v>-2.484170147854366E-2</v>
      </c>
    </row>
    <row r="106" spans="1:16" x14ac:dyDescent="0.3">
      <c r="A106" s="1">
        <v>44993</v>
      </c>
      <c r="B106" s="2">
        <f>'Stock Return Data'!$C$250-'Stock Return Data'!C106</f>
        <v>4.9331537456236731E-3</v>
      </c>
      <c r="C106" s="2">
        <f>'Stock Return Data'!$E$250-'Stock Return Data'!E106</f>
        <v>1.6456728854878783E-3</v>
      </c>
      <c r="D106" s="2">
        <f>'Stock Return Data'!$G$250-'Stock Return Data'!G106</f>
        <v>6.6710642049783589E-3</v>
      </c>
      <c r="E106" s="2">
        <f>'Stock Return Data'!$I$250-'Stock Return Data'!I106</f>
        <v>1.0124605153281929E-2</v>
      </c>
      <c r="F106" s="2">
        <f>'Stock Return Data'!$K$250-'Stock Return Data'!K106</f>
        <v>1.9830422173197932E-3</v>
      </c>
      <c r="G106" s="2">
        <f>'Stock Return Data'!$M$250-'Stock Return Data'!M106</f>
        <v>-9.6645482399446443E-3</v>
      </c>
      <c r="H106" s="2">
        <f>'Stock Return Data'!$O$250-'Stock Return Data'!O106</f>
        <v>6.0643268465856845E-3</v>
      </c>
      <c r="I106" s="2">
        <f>'Stock Return Data'!$Q$250-'Stock Return Data'!Q106</f>
        <v>-1.1806060853116071E-2</v>
      </c>
      <c r="J106" s="2">
        <f>'Stock Return Data'!$S$250-'Stock Return Data'!S106</f>
        <v>-1.5184686969077149E-2</v>
      </c>
      <c r="K106" s="2">
        <f>'Stock Return Data'!$U$250-'Stock Return Data'!U106</f>
        <v>-3.6144278819570899E-2</v>
      </c>
      <c r="L106" s="2">
        <f>'Stock Return Data'!$W$250-'Stock Return Data'!W106</f>
        <v>-2.1200473357032928E-2</v>
      </c>
      <c r="M106" s="2">
        <f>'Stock Return Data'!$Y$250-'Stock Return Data'!Y106</f>
        <v>-9.5520707521473069E-2</v>
      </c>
      <c r="N106" s="2">
        <f>'Stock Return Data'!$AA$250-'Stock Return Data'!AA106</f>
        <v>6.168212694018774E-3</v>
      </c>
      <c r="O106" s="2">
        <f>'Stock Return Data'!$AC$250-'Stock Return Data'!AC106</f>
        <v>-3.7718412015123699E-3</v>
      </c>
      <c r="P106" s="2">
        <f>'Stock Return Data'!$AE$250-'Stock Return Data'!AE106</f>
        <v>-8.8286692641322446E-3</v>
      </c>
    </row>
    <row r="107" spans="1:16" x14ac:dyDescent="0.3">
      <c r="A107" s="1">
        <v>44994</v>
      </c>
      <c r="B107" s="2">
        <f>'Stock Return Data'!$C$250-'Stock Return Data'!C107</f>
        <v>8.0681327592601361E-3</v>
      </c>
      <c r="C107" s="2">
        <f>'Stock Return Data'!$E$250-'Stock Return Data'!E107</f>
        <v>1.6457947162615699E-3</v>
      </c>
      <c r="D107" s="2">
        <f>'Stock Return Data'!$G$250-'Stock Return Data'!G107</f>
        <v>4.8707789657690828E-3</v>
      </c>
      <c r="E107" s="2">
        <f>'Stock Return Data'!$I$250-'Stock Return Data'!I107</f>
        <v>8.5800807560851618E-3</v>
      </c>
      <c r="F107" s="2">
        <f>'Stock Return Data'!$K$250-'Stock Return Data'!K107</f>
        <v>7.6651768249959857E-3</v>
      </c>
      <c r="G107" s="2">
        <f>'Stock Return Data'!$M$250-'Stock Return Data'!M107</f>
        <v>1.3772063389222459E-2</v>
      </c>
      <c r="H107" s="2">
        <f>'Stock Return Data'!$O$250-'Stock Return Data'!O107</f>
        <v>-1.0578056186461307E-2</v>
      </c>
      <c r="I107" s="2">
        <f>'Stock Return Data'!$Q$250-'Stock Return Data'!Q107</f>
        <v>-8.2770213455027747E-3</v>
      </c>
      <c r="J107" s="2">
        <f>'Stock Return Data'!$S$250-'Stock Return Data'!S107</f>
        <v>-3.3409013221533994E-2</v>
      </c>
      <c r="K107" s="2">
        <f>'Stock Return Data'!$U$250-'Stock Return Data'!U107</f>
        <v>6.4531961874868963E-3</v>
      </c>
      <c r="L107" s="2">
        <f>'Stock Return Data'!$W$250-'Stock Return Data'!W107</f>
        <v>-6.0837169432629568E-3</v>
      </c>
      <c r="M107" s="2">
        <f>'Stock Return Data'!$Y$250-'Stock Return Data'!Y107</f>
        <v>-3.6094163628515086E-2</v>
      </c>
      <c r="N107" s="2">
        <f>'Stock Return Data'!$AA$250-'Stock Return Data'!AA107</f>
        <v>-5.4596942827254327E-3</v>
      </c>
      <c r="O107" s="2">
        <f>'Stock Return Data'!$AC$250-'Stock Return Data'!AC107</f>
        <v>7.8461387732311934E-3</v>
      </c>
      <c r="P107" s="2">
        <f>'Stock Return Data'!$AE$250-'Stock Return Data'!AE107</f>
        <v>2.2407849753018832E-2</v>
      </c>
    </row>
    <row r="108" spans="1:16" x14ac:dyDescent="0.3">
      <c r="A108" s="1">
        <v>44995</v>
      </c>
      <c r="B108" s="2">
        <f>'Stock Return Data'!$C$250-'Stock Return Data'!C108</f>
        <v>7.0664557989544054E-3</v>
      </c>
      <c r="C108" s="2">
        <f>'Stock Return Data'!$E$250-'Stock Return Data'!E108</f>
        <v>3.4251296426497241E-3</v>
      </c>
      <c r="D108" s="2">
        <f>'Stock Return Data'!$G$250-'Stock Return Data'!G108</f>
        <v>1.6147377130011781E-3</v>
      </c>
      <c r="E108" s="2">
        <f>'Stock Return Data'!$I$250-'Stock Return Data'!I108</f>
        <v>6.3179554311191041E-3</v>
      </c>
      <c r="F108" s="2">
        <f>'Stock Return Data'!$K$250-'Stock Return Data'!K108</f>
        <v>-1.1892794730236338E-3</v>
      </c>
      <c r="G108" s="2">
        <f>'Stock Return Data'!$M$250-'Stock Return Data'!M108</f>
        <v>-5.5435007848283167E-6</v>
      </c>
      <c r="H108" s="2">
        <f>'Stock Return Data'!$O$250-'Stock Return Data'!O108</f>
        <v>2.5386135941066798E-2</v>
      </c>
      <c r="I108" s="2">
        <f>'Stock Return Data'!$Q$250-'Stock Return Data'!Q108</f>
        <v>1.8159608984257961E-2</v>
      </c>
      <c r="J108" s="2">
        <f>'Stock Return Data'!$S$250-'Stock Return Data'!S108</f>
        <v>-8.6272716435874478E-3</v>
      </c>
      <c r="K108" s="2">
        <f>'Stock Return Data'!$U$250-'Stock Return Data'!U108</f>
        <v>1.1510561033697672E-2</v>
      </c>
      <c r="L108" s="2">
        <f>'Stock Return Data'!$W$250-'Stock Return Data'!W108</f>
        <v>3.4104566065337155E-2</v>
      </c>
      <c r="M108" s="2">
        <f>'Stock Return Data'!$Y$250-'Stock Return Data'!Y108</f>
        <v>2.3442414731701777E-2</v>
      </c>
      <c r="N108" s="2">
        <f>'Stock Return Data'!$AA$250-'Stock Return Data'!AA108</f>
        <v>4.0650971314708274E-2</v>
      </c>
      <c r="O108" s="2">
        <f>'Stock Return Data'!$AC$250-'Stock Return Data'!AC108</f>
        <v>5.5130958209416618E-3</v>
      </c>
      <c r="P108" s="2">
        <f>'Stock Return Data'!$AE$250-'Stock Return Data'!AE108</f>
        <v>1.4665159001072497E-2</v>
      </c>
    </row>
    <row r="109" spans="1:16" x14ac:dyDescent="0.3">
      <c r="A109" s="1">
        <v>44998</v>
      </c>
      <c r="B109" s="2">
        <f>'Stock Return Data'!$C$250-'Stock Return Data'!C109</f>
        <v>2.8174826962231756E-2</v>
      </c>
      <c r="C109" s="2">
        <f>'Stock Return Data'!$E$250-'Stock Return Data'!E109</f>
        <v>1.7246891211601376E-2</v>
      </c>
      <c r="D109" s="2">
        <f>'Stock Return Data'!$G$250-'Stock Return Data'!G109</f>
        <v>1.7157515359255623E-2</v>
      </c>
      <c r="E109" s="2">
        <f>'Stock Return Data'!$I$250-'Stock Return Data'!I109</f>
        <v>2.5109815441647119E-2</v>
      </c>
      <c r="F109" s="2">
        <f>'Stock Return Data'!$K$250-'Stock Return Data'!K109</f>
        <v>1.5293712170495884E-2</v>
      </c>
      <c r="G109" s="2">
        <f>'Stock Return Data'!$M$250-'Stock Return Data'!M109</f>
        <v>1.2496228725632523E-2</v>
      </c>
      <c r="H109" s="2">
        <f>'Stock Return Data'!$O$250-'Stock Return Data'!O109</f>
        <v>7.9102365590482601E-2</v>
      </c>
      <c r="I109" s="2">
        <f>'Stock Return Data'!$Q$250-'Stock Return Data'!Q109</f>
        <v>1.3163880806774012E-2</v>
      </c>
      <c r="J109" s="2">
        <f>'Stock Return Data'!$S$250-'Stock Return Data'!S109</f>
        <v>-9.4014223217119223E-3</v>
      </c>
      <c r="K109" s="2">
        <f>'Stock Return Data'!$U$250-'Stock Return Data'!U109</f>
        <v>2.6519095843854409E-2</v>
      </c>
      <c r="L109" s="2">
        <f>'Stock Return Data'!$W$250-'Stock Return Data'!W109</f>
        <v>2.7615142440813728E-2</v>
      </c>
      <c r="M109" s="2">
        <f>'Stock Return Data'!$Y$250-'Stock Return Data'!Y109</f>
        <v>4.6013616705832807E-3</v>
      </c>
      <c r="N109" s="2">
        <f>'Stock Return Data'!$AA$250-'Stock Return Data'!AA109</f>
        <v>4.1882498408304582E-2</v>
      </c>
      <c r="O109" s="2">
        <f>'Stock Return Data'!$AC$250-'Stock Return Data'!AC109</f>
        <v>2.9008970214825559E-2</v>
      </c>
      <c r="P109" s="2">
        <f>'Stock Return Data'!$AE$250-'Stock Return Data'!AE109</f>
        <v>2.3375683704636201E-2</v>
      </c>
    </row>
    <row r="110" spans="1:16" x14ac:dyDescent="0.3">
      <c r="A110" s="1">
        <v>44999</v>
      </c>
      <c r="B110" s="2">
        <f>'Stock Return Data'!$C$250-'Stock Return Data'!C110</f>
        <v>-3.0270726023108006E-3</v>
      </c>
      <c r="C110" s="2">
        <f>'Stock Return Data'!$E$250-'Stock Return Data'!E110</f>
        <v>2.9112460735679357E-4</v>
      </c>
      <c r="D110" s="2">
        <f>'Stock Return Data'!$G$250-'Stock Return Data'!G110</f>
        <v>1.4545490138756877E-2</v>
      </c>
      <c r="E110" s="2">
        <f>'Stock Return Data'!$I$250-'Stock Return Data'!I110</f>
        <v>1.0861727049229808E-2</v>
      </c>
      <c r="F110" s="2">
        <f>'Stock Return Data'!$K$250-'Stock Return Data'!K110</f>
        <v>2.6374534064263783E-3</v>
      </c>
      <c r="G110" s="2">
        <f>'Stock Return Data'!$M$250-'Stock Return Data'!M110</f>
        <v>1.1580569384154553E-2</v>
      </c>
      <c r="H110" s="2">
        <f>'Stock Return Data'!$O$250-'Stock Return Data'!O110</f>
        <v>2.5030073769808777E-3</v>
      </c>
      <c r="I110" s="2">
        <f>'Stock Return Data'!$Q$250-'Stock Return Data'!Q110</f>
        <v>-2.8086274786667115E-3</v>
      </c>
      <c r="J110" s="2">
        <f>'Stock Return Data'!$S$250-'Stock Return Data'!S110</f>
        <v>-1.1446920608821127E-2</v>
      </c>
      <c r="K110" s="2">
        <f>'Stock Return Data'!$U$250-'Stock Return Data'!U110</f>
        <v>1.9652042875643413E-2</v>
      </c>
      <c r="L110" s="2">
        <f>'Stock Return Data'!$W$250-'Stock Return Data'!W110</f>
        <v>2.6877828034618884E-2</v>
      </c>
      <c r="M110" s="2">
        <f>'Stock Return Data'!$Y$250-'Stock Return Data'!Y110</f>
        <v>-1.9203339815905838E-3</v>
      </c>
      <c r="N110" s="2">
        <f>'Stock Return Data'!$AA$250-'Stock Return Data'!AA110</f>
        <v>2.4686731212537262E-2</v>
      </c>
      <c r="O110" s="2">
        <f>'Stock Return Data'!$AC$250-'Stock Return Data'!AC110</f>
        <v>-1.9657348448611318E-3</v>
      </c>
      <c r="P110" s="2">
        <f>'Stock Return Data'!$AE$250-'Stock Return Data'!AE110</f>
        <v>4.032699594856564E-3</v>
      </c>
    </row>
    <row r="111" spans="1:16" x14ac:dyDescent="0.3">
      <c r="A111" s="1">
        <v>45000</v>
      </c>
      <c r="B111" s="2">
        <f>'Stock Return Data'!$C$250-'Stock Return Data'!C111</f>
        <v>2.9215597802704531E-3</v>
      </c>
      <c r="C111" s="2">
        <f>'Stock Return Data'!$E$250-'Stock Return Data'!E111</f>
        <v>6.6258450581919565E-3</v>
      </c>
      <c r="D111" s="2">
        <f>'Stock Return Data'!$G$250-'Stock Return Data'!G111</f>
        <v>5.3601391044977723E-3</v>
      </c>
      <c r="E111" s="2">
        <f>'Stock Return Data'!$I$250-'Stock Return Data'!I111</f>
        <v>5.8644173985198311E-4</v>
      </c>
      <c r="F111" s="2">
        <f>'Stock Return Data'!$K$250-'Stock Return Data'!K111</f>
        <v>-1.0231011391124504E-2</v>
      </c>
      <c r="G111" s="2">
        <f>'Stock Return Data'!$M$250-'Stock Return Data'!M111</f>
        <v>2.0749678596746744E-3</v>
      </c>
      <c r="H111" s="2">
        <f>'Stock Return Data'!$O$250-'Stock Return Data'!O111</f>
        <v>-2.1589906154081032E-2</v>
      </c>
      <c r="I111" s="2">
        <f>'Stock Return Data'!$Q$250-'Stock Return Data'!Q111</f>
        <v>-1.3092030491607107E-2</v>
      </c>
      <c r="J111" s="2">
        <f>'Stock Return Data'!$S$250-'Stock Return Data'!S111</f>
        <v>1.3056598435087264E-3</v>
      </c>
      <c r="K111" s="2">
        <f>'Stock Return Data'!$U$250-'Stock Return Data'!U111</f>
        <v>6.2104932956770645E-3</v>
      </c>
      <c r="L111" s="2">
        <f>'Stock Return Data'!$W$250-'Stock Return Data'!W111</f>
        <v>7.7108053575263014E-3</v>
      </c>
      <c r="M111" s="2">
        <f>'Stock Return Data'!$Y$250-'Stock Return Data'!Y111</f>
        <v>8.9209514900038811E-3</v>
      </c>
      <c r="N111" s="2">
        <f>'Stock Return Data'!$AA$250-'Stock Return Data'!AA111</f>
        <v>6.168212694018774E-3</v>
      </c>
      <c r="O111" s="2">
        <f>'Stock Return Data'!$AC$250-'Stock Return Data'!AC111</f>
        <v>2.9579191069722304E-3</v>
      </c>
      <c r="P111" s="2">
        <f>'Stock Return Data'!$AE$250-'Stock Return Data'!AE111</f>
        <v>1.4125434022898269E-2</v>
      </c>
    </row>
    <row r="112" spans="1:16" x14ac:dyDescent="0.3">
      <c r="A112" s="1">
        <v>45001</v>
      </c>
      <c r="B112" s="2">
        <f>'Stock Return Data'!$C$250-'Stock Return Data'!C112</f>
        <v>8.86380266972445E-3</v>
      </c>
      <c r="C112" s="2">
        <f>'Stock Return Data'!$E$250-'Stock Return Data'!E112</f>
        <v>-2.8968273442812192E-3</v>
      </c>
      <c r="D112" s="2">
        <f>'Stock Return Data'!$G$250-'Stock Return Data'!G112</f>
        <v>8.0165930078290194E-3</v>
      </c>
      <c r="E112" s="2">
        <f>'Stock Return Data'!$I$250-'Stock Return Data'!I112</f>
        <v>1.1293370716777362E-2</v>
      </c>
      <c r="F112" s="2">
        <f>'Stock Return Data'!$K$250-'Stock Return Data'!K112</f>
        <v>-1.5187378446921999E-2</v>
      </c>
      <c r="G112" s="2">
        <f>'Stock Return Data'!$M$250-'Stock Return Data'!M112</f>
        <v>-4.1185383325163822E-3</v>
      </c>
      <c r="H112" s="2">
        <f>'Stock Return Data'!$O$250-'Stock Return Data'!O112</f>
        <v>2.0168601405897976E-2</v>
      </c>
      <c r="I112" s="2">
        <f>'Stock Return Data'!$Q$250-'Stock Return Data'!Q112</f>
        <v>3.4427976062390148E-3</v>
      </c>
      <c r="J112" s="2">
        <f>'Stock Return Data'!$S$250-'Stock Return Data'!S112</f>
        <v>1.0586698409327249E-2</v>
      </c>
      <c r="K112" s="2">
        <f>'Stock Return Data'!$U$250-'Stock Return Data'!U112</f>
        <v>2.1754508383007784E-2</v>
      </c>
      <c r="L112" s="2">
        <f>'Stock Return Data'!$W$250-'Stock Return Data'!W112</f>
        <v>1.2933986926836061E-3</v>
      </c>
      <c r="M112" s="2">
        <f>'Stock Return Data'!$Y$250-'Stock Return Data'!Y112</f>
        <v>2.7016444336922796E-2</v>
      </c>
      <c r="N112" s="2">
        <f>'Stock Return Data'!$AA$250-'Stock Return Data'!AA112</f>
        <v>1.2457520870119402E-2</v>
      </c>
      <c r="O112" s="2">
        <f>'Stock Return Data'!$AC$250-'Stock Return Data'!AC112</f>
        <v>-1.4717478775260846E-3</v>
      </c>
      <c r="P112" s="2">
        <f>'Stock Return Data'!$AE$250-'Stock Return Data'!AE112</f>
        <v>-1.8730663020720534E-2</v>
      </c>
    </row>
    <row r="113" spans="1:16" x14ac:dyDescent="0.3">
      <c r="A113" s="1">
        <v>45002</v>
      </c>
      <c r="B113" s="2">
        <f>'Stock Return Data'!$C$250-'Stock Return Data'!C113</f>
        <v>-1.5017781977455593E-2</v>
      </c>
      <c r="C113" s="2">
        <f>'Stock Return Data'!$E$250-'Stock Return Data'!E113</f>
        <v>-2.1989164434860348E-3</v>
      </c>
      <c r="D113" s="2">
        <f>'Stock Return Data'!$G$250-'Stock Return Data'!G113</f>
        <v>-3.2314709690981672E-2</v>
      </c>
      <c r="E113" s="2">
        <f>'Stock Return Data'!$I$250-'Stock Return Data'!I113</f>
        <v>-1.1482554317272098E-2</v>
      </c>
      <c r="F113" s="2">
        <f>'Stock Return Data'!$K$250-'Stock Return Data'!K113</f>
        <v>8.8614010636552682E-3</v>
      </c>
      <c r="G113" s="2">
        <f>'Stock Return Data'!$M$250-'Stock Return Data'!M113</f>
        <v>1.6752154391618729E-2</v>
      </c>
      <c r="H113" s="2">
        <f>'Stock Return Data'!$O$250-'Stock Return Data'!O113</f>
        <v>-9.2473410991176744E-2</v>
      </c>
      <c r="I113" s="2">
        <f>'Stock Return Data'!$Q$250-'Stock Return Data'!Q113</f>
        <v>-8.1487753153950265E-3</v>
      </c>
      <c r="J113" s="2">
        <f>'Stock Return Data'!$S$250-'Stock Return Data'!S113</f>
        <v>1.0779333292265885E-2</v>
      </c>
      <c r="K113" s="2">
        <f>'Stock Return Data'!$U$250-'Stock Return Data'!U113</f>
        <v>1.9195613192148728E-2</v>
      </c>
      <c r="L113" s="2">
        <f>'Stock Return Data'!$W$250-'Stock Return Data'!W113</f>
        <v>-4.6644908324184053E-3</v>
      </c>
      <c r="M113" s="2">
        <f>'Stock Return Data'!$Y$250-'Stock Return Data'!Y113</f>
        <v>-6.4933131318132839E-3</v>
      </c>
      <c r="N113" s="2">
        <f>'Stock Return Data'!$AA$250-'Stock Return Data'!AA113</f>
        <v>-6.4900151540823372E-3</v>
      </c>
      <c r="O113" s="2">
        <f>'Stock Return Data'!$AC$250-'Stock Return Data'!AC113</f>
        <v>-7.8582163948210486E-3</v>
      </c>
      <c r="P113" s="2">
        <f>'Stock Return Data'!$AE$250-'Stock Return Data'!AE113</f>
        <v>7.864736076089545E-3</v>
      </c>
    </row>
    <row r="114" spans="1:16" x14ac:dyDescent="0.3">
      <c r="A114" s="1">
        <v>45005</v>
      </c>
      <c r="B114" s="2">
        <f>'Stock Return Data'!$C$250-'Stock Return Data'!C114</f>
        <v>9.334296168282994E-3</v>
      </c>
      <c r="C114" s="2">
        <f>'Stock Return Data'!$E$250-'Stock Return Data'!E114</f>
        <v>2.2176773947440095E-2</v>
      </c>
      <c r="D114" s="2">
        <f>'Stock Return Data'!$G$250-'Stock Return Data'!G114</f>
        <v>1.7179429700731205E-2</v>
      </c>
      <c r="E114" s="2">
        <f>'Stock Return Data'!$I$250-'Stock Return Data'!I114</f>
        <v>1.234099966310751E-2</v>
      </c>
      <c r="F114" s="2">
        <f>'Stock Return Data'!$K$250-'Stock Return Data'!K114</f>
        <v>-1.504138075936781E-2</v>
      </c>
      <c r="G114" s="2">
        <f>'Stock Return Data'!$M$250-'Stock Return Data'!M114</f>
        <v>-7.369178001877837E-3</v>
      </c>
      <c r="H114" s="2">
        <f>'Stock Return Data'!$O$250-'Stock Return Data'!O114</f>
        <v>1.2728222422889998E-2</v>
      </c>
      <c r="I114" s="2">
        <f>'Stock Return Data'!$Q$250-'Stock Return Data'!Q114</f>
        <v>1.0330460333399141E-2</v>
      </c>
      <c r="J114" s="2">
        <f>'Stock Return Data'!$S$250-'Stock Return Data'!S114</f>
        <v>-1.6303145548282379E-2</v>
      </c>
      <c r="K114" s="2">
        <f>'Stock Return Data'!$U$250-'Stock Return Data'!U114</f>
        <v>3.7361185813711992E-2</v>
      </c>
      <c r="L114" s="2">
        <f>'Stock Return Data'!$W$250-'Stock Return Data'!W114</f>
        <v>2.3736665265210205E-2</v>
      </c>
      <c r="M114" s="2">
        <f>'Stock Return Data'!$Y$250-'Stock Return Data'!Y114</f>
        <v>1.1185077981857139E-2</v>
      </c>
      <c r="N114" s="2">
        <f>'Stock Return Data'!$AA$250-'Stock Return Data'!AA114</f>
        <v>3.7418212694018772E-2</v>
      </c>
      <c r="O114" s="2">
        <f>'Stock Return Data'!$AC$250-'Stock Return Data'!AC114</f>
        <v>1.3175405850184441E-2</v>
      </c>
      <c r="P114" s="2">
        <f>'Stock Return Data'!$AE$250-'Stock Return Data'!AE114</f>
        <v>6.3298653249077956E-3</v>
      </c>
    </row>
    <row r="115" spans="1:16" x14ac:dyDescent="0.3">
      <c r="A115" s="1">
        <v>45006</v>
      </c>
      <c r="B115" s="2">
        <f>'Stock Return Data'!$C$250-'Stock Return Data'!C115</f>
        <v>-3.552622312308875E-3</v>
      </c>
      <c r="C115" s="2">
        <f>'Stock Return Data'!$E$250-'Stock Return Data'!E115</f>
        <v>1.4233791990302253E-3</v>
      </c>
      <c r="D115" s="2">
        <f>'Stock Return Data'!$G$250-'Stock Return Data'!G115</f>
        <v>7.6724756089824745E-3</v>
      </c>
      <c r="E115" s="2">
        <f>'Stock Return Data'!$I$250-'Stock Return Data'!I115</f>
        <v>9.565889719347331E-3</v>
      </c>
      <c r="F115" s="2">
        <f>'Stock Return Data'!$K$250-'Stock Return Data'!K115</f>
        <v>1.4379318544343241E-2</v>
      </c>
      <c r="G115" s="2">
        <f>'Stock Return Data'!$M$250-'Stock Return Data'!M115</f>
        <v>6.1686033227537334E-3</v>
      </c>
      <c r="H115" s="2">
        <f>'Stock Return Data'!$O$250-'Stock Return Data'!O115</f>
        <v>1.237691844735149E-2</v>
      </c>
      <c r="I115" s="2">
        <f>'Stock Return Data'!$Q$250-'Stock Return Data'!Q115</f>
        <v>-1.2148649470362413E-2</v>
      </c>
      <c r="J115" s="2">
        <f>'Stock Return Data'!$S$250-'Stock Return Data'!S115</f>
        <v>9.3150049561949774E-3</v>
      </c>
      <c r="K115" s="2">
        <f>'Stock Return Data'!$U$250-'Stock Return Data'!U115</f>
        <v>-1.690734362527109E-2</v>
      </c>
      <c r="L115" s="2">
        <f>'Stock Return Data'!$W$250-'Stock Return Data'!W115</f>
        <v>-1.6376142908140295E-2</v>
      </c>
      <c r="M115" s="2">
        <f>'Stock Return Data'!$Y$250-'Stock Return Data'!Y115</f>
        <v>3.258371009512645E-2</v>
      </c>
      <c r="N115" s="2">
        <f>'Stock Return Data'!$AA$250-'Stock Return Data'!AA115</f>
        <v>-2.8340020920693786E-4</v>
      </c>
      <c r="O115" s="2">
        <f>'Stock Return Data'!$AC$250-'Stock Return Data'!AC115</f>
        <v>2.2263391677429982E-3</v>
      </c>
      <c r="P115" s="2">
        <f>'Stock Return Data'!$AE$250-'Stock Return Data'!AE115</f>
        <v>-1.0348972464200374E-2</v>
      </c>
    </row>
    <row r="116" spans="1:16" x14ac:dyDescent="0.3">
      <c r="A116" s="1">
        <v>45007</v>
      </c>
      <c r="B116" s="2">
        <f>'Stock Return Data'!$C$250-'Stock Return Data'!C116</f>
        <v>6.1378257426456841E-3</v>
      </c>
      <c r="C116" s="2">
        <f>'Stock Return Data'!$E$250-'Stock Return Data'!E116</f>
        <v>1.5705850624814541E-2</v>
      </c>
      <c r="D116" s="2">
        <f>'Stock Return Data'!$G$250-'Stock Return Data'!G116</f>
        <v>3.5618304555672812E-3</v>
      </c>
      <c r="E116" s="2">
        <f>'Stock Return Data'!$I$250-'Stock Return Data'!I116</f>
        <v>1.3825444477711716E-3</v>
      </c>
      <c r="F116" s="2">
        <f>'Stock Return Data'!$K$250-'Stock Return Data'!K116</f>
        <v>7.2353200969929761E-4</v>
      </c>
      <c r="G116" s="2">
        <f>'Stock Return Data'!$M$250-'Stock Return Data'!M116</f>
        <v>-8.3742025209618395E-4</v>
      </c>
      <c r="H116" s="2">
        <f>'Stock Return Data'!$O$250-'Stock Return Data'!O116</f>
        <v>-4.1469352353665371E-3</v>
      </c>
      <c r="I116" s="2">
        <f>'Stock Return Data'!$Q$250-'Stock Return Data'!Q116</f>
        <v>-4.4873132833787854E-4</v>
      </c>
      <c r="J116" s="2">
        <f>'Stock Return Data'!$S$250-'Stock Return Data'!S116</f>
        <v>-3.8621578559395698E-3</v>
      </c>
      <c r="K116" s="2">
        <f>'Stock Return Data'!$U$250-'Stock Return Data'!U116</f>
        <v>5.2930192004262836E-3</v>
      </c>
      <c r="L116" s="2">
        <f>'Stock Return Data'!$W$250-'Stock Return Data'!W116</f>
        <v>6.4120482634716092E-3</v>
      </c>
      <c r="M116" s="2">
        <f>'Stock Return Data'!$Y$250-'Stock Return Data'!Y116</f>
        <v>-1.5095653480931948E-2</v>
      </c>
      <c r="N116" s="2">
        <f>'Stock Return Data'!$AA$250-'Stock Return Data'!AA116</f>
        <v>6.168212694018774E-3</v>
      </c>
      <c r="O116" s="2">
        <f>'Stock Return Data'!$AC$250-'Stock Return Data'!AC116</f>
        <v>7.418774654522055E-3</v>
      </c>
      <c r="P116" s="2">
        <f>'Stock Return Data'!$AE$250-'Stock Return Data'!AE116</f>
        <v>7.4658884244420019E-4</v>
      </c>
    </row>
    <row r="117" spans="1:16" x14ac:dyDescent="0.3">
      <c r="A117" s="1">
        <v>45008</v>
      </c>
      <c r="B117" s="2">
        <f>'Stock Return Data'!$C$250-'Stock Return Data'!C117</f>
        <v>7.2406812719776649E-3</v>
      </c>
      <c r="C117" s="2">
        <f>'Stock Return Data'!$E$250-'Stock Return Data'!E117</f>
        <v>4.2277370570289324E-3</v>
      </c>
      <c r="D117" s="2">
        <f>'Stock Return Data'!$G$250-'Stock Return Data'!G117</f>
        <v>1.5680149904844495E-2</v>
      </c>
      <c r="E117" s="2">
        <f>'Stock Return Data'!$I$250-'Stock Return Data'!I117</f>
        <v>1.092109451531662E-2</v>
      </c>
      <c r="F117" s="2">
        <f>'Stock Return Data'!$K$250-'Stock Return Data'!K117</f>
        <v>8.8896895804217741E-3</v>
      </c>
      <c r="G117" s="2">
        <f>'Stock Return Data'!$M$250-'Stock Return Data'!M117</f>
        <v>-6.392201164316021E-3</v>
      </c>
      <c r="H117" s="2">
        <f>'Stock Return Data'!$O$250-'Stock Return Data'!O117</f>
        <v>1.1951802600022862E-2</v>
      </c>
      <c r="I117" s="2">
        <f>'Stock Return Data'!$Q$250-'Stock Return Data'!Q117</f>
        <v>5.339019788483737E-3</v>
      </c>
      <c r="J117" s="2">
        <f>'Stock Return Data'!$S$250-'Stock Return Data'!S117</f>
        <v>1.6265001177951978E-3</v>
      </c>
      <c r="K117" s="2">
        <f>'Stock Return Data'!$U$250-'Stock Return Data'!U117</f>
        <v>1.6324918814777975E-2</v>
      </c>
      <c r="L117" s="2">
        <f>'Stock Return Data'!$W$250-'Stock Return Data'!W117</f>
        <v>1.4430463301014579E-2</v>
      </c>
      <c r="M117" s="2">
        <f>'Stock Return Data'!$Y$250-'Stock Return Data'!Y117</f>
        <v>5.1526972791288064E-4</v>
      </c>
      <c r="N117" s="2">
        <f>'Stock Return Data'!$AA$250-'Stock Return Data'!AA117</f>
        <v>1.2578469104275162E-2</v>
      </c>
      <c r="O117" s="2">
        <f>'Stock Return Data'!$AC$250-'Stock Return Data'!AC117</f>
        <v>4.9754016732206823E-3</v>
      </c>
      <c r="P117" s="2">
        <f>'Stock Return Data'!$AE$250-'Stock Return Data'!AE117</f>
        <v>8.3789194092716394E-3</v>
      </c>
    </row>
    <row r="118" spans="1:16" x14ac:dyDescent="0.3">
      <c r="A118" s="1">
        <v>45009</v>
      </c>
      <c r="B118" s="2">
        <f>'Stock Return Data'!$C$250-'Stock Return Data'!C118</f>
        <v>7.5786436493877388E-4</v>
      </c>
      <c r="C118" s="2">
        <f>'Stock Return Data'!$E$250-'Stock Return Data'!E118</f>
        <v>2.4390343038052639E-2</v>
      </c>
      <c r="D118" s="2">
        <f>'Stock Return Data'!$G$250-'Stock Return Data'!G118</f>
        <v>1.4576662778298987E-2</v>
      </c>
      <c r="E118" s="2">
        <f>'Stock Return Data'!$I$250-'Stock Return Data'!I118</f>
        <v>-4.0978051664260166E-3</v>
      </c>
      <c r="F118" s="2">
        <f>'Stock Return Data'!$K$250-'Stock Return Data'!K118</f>
        <v>8.9470416151027094E-3</v>
      </c>
      <c r="G118" s="2">
        <f>'Stock Return Data'!$M$250-'Stock Return Data'!M118</f>
        <v>6.4075137759725103E-3</v>
      </c>
      <c r="H118" s="2">
        <f>'Stock Return Data'!$O$250-'Stock Return Data'!O118</f>
        <v>1.3284837854831297E-2</v>
      </c>
      <c r="I118" s="2">
        <f>'Stock Return Data'!$Q$250-'Stock Return Data'!Q118</f>
        <v>2.039538365742323E-2</v>
      </c>
      <c r="J118" s="2">
        <f>'Stock Return Data'!$S$250-'Stock Return Data'!S118</f>
        <v>1.4585765730889327E-2</v>
      </c>
      <c r="K118" s="2">
        <f>'Stock Return Data'!$U$250-'Stock Return Data'!U118</f>
        <v>3.253675638659119E-2</v>
      </c>
      <c r="L118" s="2">
        <f>'Stock Return Data'!$W$250-'Stock Return Data'!W118</f>
        <v>2.4313058807548055E-2</v>
      </c>
      <c r="M118" s="2">
        <f>'Stock Return Data'!$Y$250-'Stock Return Data'!Y118</f>
        <v>8.6708254102560445E-3</v>
      </c>
      <c r="N118" s="2">
        <f>'Stock Return Data'!$AA$250-'Stock Return Data'!AA118</f>
        <v>3.1974664306922064E-2</v>
      </c>
      <c r="O118" s="2">
        <f>'Stock Return Data'!$AC$250-'Stock Return Data'!AC118</f>
        <v>3.7477251038611485E-2</v>
      </c>
      <c r="P118" s="2">
        <f>'Stock Return Data'!$AE$250-'Stock Return Data'!AE118</f>
        <v>6.7087266663130966E-3</v>
      </c>
    </row>
    <row r="119" spans="1:16" x14ac:dyDescent="0.3">
      <c r="A119" s="1">
        <v>45012</v>
      </c>
      <c r="B119" s="2">
        <f>'Stock Return Data'!$C$250-'Stock Return Data'!C119</f>
        <v>-8.8021426004888611E-4</v>
      </c>
      <c r="C119" s="2">
        <f>'Stock Return Data'!$E$250-'Stock Return Data'!E119</f>
        <v>1.663293475988134E-3</v>
      </c>
      <c r="D119" s="2">
        <f>'Stock Return Data'!$G$250-'Stock Return Data'!G119</f>
        <v>1.5390580650194591E-3</v>
      </c>
      <c r="E119" s="2">
        <f>'Stock Return Data'!$I$250-'Stock Return Data'!I119</f>
        <v>-5.6716225339506158E-3</v>
      </c>
      <c r="F119" s="2">
        <f>'Stock Return Data'!$K$250-'Stock Return Data'!K119</f>
        <v>1.7933662007322798E-2</v>
      </c>
      <c r="G119" s="2">
        <f>'Stock Return Data'!$M$250-'Stock Return Data'!M119</f>
        <v>-2.6761093532576565E-3</v>
      </c>
      <c r="H119" s="2">
        <f>'Stock Return Data'!$O$250-'Stock Return Data'!O119</f>
        <v>-1.3221461770785828E-2</v>
      </c>
      <c r="I119" s="2">
        <f>'Stock Return Data'!$Q$250-'Stock Return Data'!Q119</f>
        <v>7.650607518980404E-3</v>
      </c>
      <c r="J119" s="2">
        <f>'Stock Return Data'!$S$250-'Stock Return Data'!S119</f>
        <v>4.2341786812646375E-3</v>
      </c>
      <c r="K119" s="2">
        <f>'Stock Return Data'!$U$250-'Stock Return Data'!U119</f>
        <v>-9.3823336453759641E-5</v>
      </c>
      <c r="L119" s="2">
        <f>'Stock Return Data'!$W$250-'Stock Return Data'!W119</f>
        <v>6.0161787813726997E-3</v>
      </c>
      <c r="M119" s="2">
        <f>'Stock Return Data'!$Y$250-'Stock Return Data'!Y119</f>
        <v>-2.5487700881167197E-2</v>
      </c>
      <c r="N119" s="2">
        <f>'Stock Return Data'!$AA$250-'Stock Return Data'!AA119</f>
        <v>5.2525828588058411E-2</v>
      </c>
      <c r="O119" s="2">
        <f>'Stock Return Data'!$AC$250-'Stock Return Data'!AC119</f>
        <v>3.2392766086851536E-2</v>
      </c>
      <c r="P119" s="2">
        <f>'Stock Return Data'!$AE$250-'Stock Return Data'!AE119</f>
        <v>-3.0044650019949892E-3</v>
      </c>
    </row>
    <row r="120" spans="1:16" x14ac:dyDescent="0.3">
      <c r="A120" s="1">
        <v>45013</v>
      </c>
      <c r="B120" s="2">
        <f>'Stock Return Data'!$C$250-'Stock Return Data'!C120</f>
        <v>1.7108079048732825E-2</v>
      </c>
      <c r="C120" s="2">
        <f>'Stock Return Data'!$E$250-'Stock Return Data'!E120</f>
        <v>-9.7587057364990903E-4</v>
      </c>
      <c r="D120" s="2">
        <f>'Stock Return Data'!$G$250-'Stock Return Data'!G120</f>
        <v>1.1192125064669533E-2</v>
      </c>
      <c r="E120" s="2">
        <f>'Stock Return Data'!$I$250-'Stock Return Data'!I120</f>
        <v>8.5115556732940686E-3</v>
      </c>
      <c r="F120" s="2">
        <f>'Stock Return Data'!$K$250-'Stock Return Data'!K120</f>
        <v>3.9460951309294463E-3</v>
      </c>
      <c r="G120" s="2">
        <f>'Stock Return Data'!$M$250-'Stock Return Data'!M120</f>
        <v>2.4684512681417956E-3</v>
      </c>
      <c r="H120" s="2">
        <f>'Stock Return Data'!$O$250-'Stock Return Data'!O120</f>
        <v>0.10128380858748402</v>
      </c>
      <c r="I120" s="2">
        <f>'Stock Return Data'!$Q$250-'Stock Return Data'!Q120</f>
        <v>1.1512307344461528E-2</v>
      </c>
      <c r="J120" s="2">
        <f>'Stock Return Data'!$S$250-'Stock Return Data'!S120</f>
        <v>2.1982674574157594E-2</v>
      </c>
      <c r="K120" s="2">
        <f>'Stock Return Data'!$U$250-'Stock Return Data'!U120</f>
        <v>1.9743695278955517E-2</v>
      </c>
      <c r="L120" s="2">
        <f>'Stock Return Data'!$W$250-'Stock Return Data'!W120</f>
        <v>1.3405061227249465E-2</v>
      </c>
      <c r="M120" s="2">
        <f>'Stock Return Data'!$Y$250-'Stock Return Data'!Y120</f>
        <v>1.0731841560831124E-2</v>
      </c>
      <c r="N120" s="2">
        <f>'Stock Return Data'!$AA$250-'Stock Return Data'!AA120</f>
        <v>2.7001546027352143E-2</v>
      </c>
      <c r="O120" s="2">
        <f>'Stock Return Data'!$AC$250-'Stock Return Data'!AC120</f>
        <v>1.521107547165872E-2</v>
      </c>
      <c r="P120" s="2">
        <f>'Stock Return Data'!$AE$250-'Stock Return Data'!AE120</f>
        <v>1.3257656799568068E-2</v>
      </c>
    </row>
    <row r="121" spans="1:16" x14ac:dyDescent="0.3">
      <c r="A121" s="1">
        <v>45014</v>
      </c>
      <c r="B121" s="2">
        <f>'Stock Return Data'!$C$250-'Stock Return Data'!C121</f>
        <v>-1.2538374070051175E-2</v>
      </c>
      <c r="C121" s="2">
        <f>'Stock Return Data'!$E$250-'Stock Return Data'!E121</f>
        <v>-1.7963929360253275E-2</v>
      </c>
      <c r="D121" s="2">
        <f>'Stock Return Data'!$G$250-'Stock Return Data'!G121</f>
        <v>-2.40564537862928E-2</v>
      </c>
      <c r="E121" s="2">
        <f>'Stock Return Data'!$I$250-'Stock Return Data'!I121</f>
        <v>-3.9793148616784849E-3</v>
      </c>
      <c r="F121" s="2">
        <f>'Stock Return Data'!$K$250-'Stock Return Data'!K121</f>
        <v>1.3520454460945481E-3</v>
      </c>
      <c r="G121" s="2">
        <f>'Stock Return Data'!$M$250-'Stock Return Data'!M121</f>
        <v>-6.6151249580337097E-3</v>
      </c>
      <c r="H121" s="2">
        <f>'Stock Return Data'!$O$250-'Stock Return Data'!O121</f>
        <v>-2.3171432298130082E-2</v>
      </c>
      <c r="I121" s="2">
        <f>'Stock Return Data'!$Q$250-'Stock Return Data'!Q121</f>
        <v>-4.4495327919480271E-3</v>
      </c>
      <c r="J121" s="2">
        <f>'Stock Return Data'!$S$250-'Stock Return Data'!S121</f>
        <v>-2.4769601323125735E-3</v>
      </c>
      <c r="K121" s="2">
        <f>'Stock Return Data'!$U$250-'Stock Return Data'!U121</f>
        <v>-2.5365322140558935E-2</v>
      </c>
      <c r="L121" s="2">
        <f>'Stock Return Data'!$W$250-'Stock Return Data'!W121</f>
        <v>-9.3132148032658846E-3</v>
      </c>
      <c r="M121" s="2">
        <f>'Stock Return Data'!$Y$250-'Stock Return Data'!Y121</f>
        <v>-1.2452273662066082E-2</v>
      </c>
      <c r="N121" s="2">
        <f>'Stock Return Data'!$AA$250-'Stock Return Data'!AA121</f>
        <v>-0.12149136177406629</v>
      </c>
      <c r="O121" s="2">
        <f>'Stock Return Data'!$AC$250-'Stock Return Data'!AC121</f>
        <v>-7.6806214719966166E-3</v>
      </c>
      <c r="P121" s="2">
        <f>'Stock Return Data'!$AE$250-'Stock Return Data'!AE121</f>
        <v>-4.1952775796193574E-2</v>
      </c>
    </row>
    <row r="122" spans="1:16" x14ac:dyDescent="0.3">
      <c r="A122" s="1">
        <v>45016</v>
      </c>
      <c r="B122" s="2">
        <f>'Stock Return Data'!$C$250-'Stock Return Data'!C122</f>
        <v>-6.4233597160138073E-2</v>
      </c>
      <c r="C122" s="2">
        <f>'Stock Return Data'!$E$250-'Stock Return Data'!E122</f>
        <v>-1.8637553604833462E-3</v>
      </c>
      <c r="D122" s="2">
        <f>'Stock Return Data'!$G$250-'Stock Return Data'!G122</f>
        <v>-1.532625357841373E-2</v>
      </c>
      <c r="E122" s="2">
        <f>'Stock Return Data'!$I$250-'Stock Return Data'!I122</f>
        <v>-3.1751286560796309E-2</v>
      </c>
      <c r="F122" s="2">
        <f>'Stock Return Data'!$K$250-'Stock Return Data'!K122</f>
        <v>-1.1651855480085209E-2</v>
      </c>
      <c r="G122" s="2">
        <f>'Stock Return Data'!$M$250-'Stock Return Data'!M122</f>
        <v>-6.7473496307865607E-4</v>
      </c>
      <c r="H122" s="2">
        <f>'Stock Return Data'!$O$250-'Stock Return Data'!O122</f>
        <v>4.7502601447269852E-2</v>
      </c>
      <c r="I122" s="2">
        <f>'Stock Return Data'!$Q$250-'Stock Return Data'!Q122</f>
        <v>-5.758268904343819E-3</v>
      </c>
      <c r="J122" s="2">
        <f>'Stock Return Data'!$S$250-'Stock Return Data'!S122</f>
        <v>2.4879288524539581E-2</v>
      </c>
      <c r="K122" s="2">
        <f>'Stock Return Data'!$U$250-'Stock Return Data'!U122</f>
        <v>9.9909764699184032E-4</v>
      </c>
      <c r="L122" s="2">
        <f>'Stock Return Data'!$W$250-'Stock Return Data'!W122</f>
        <v>7.7396627531539364E-3</v>
      </c>
      <c r="M122" s="2">
        <f>'Stock Return Data'!$Y$250-'Stock Return Data'!Y122</f>
        <v>-9.3507811277365571E-2</v>
      </c>
      <c r="N122" s="2">
        <f>'Stock Return Data'!$AA$250-'Stock Return Data'!AA122</f>
        <v>1.2457520870119402E-2</v>
      </c>
      <c r="O122" s="2">
        <f>'Stock Return Data'!$AC$250-'Stock Return Data'!AC122</f>
        <v>-2.4860965691401126E-2</v>
      </c>
      <c r="P122" s="2">
        <f>'Stock Return Data'!$AE$250-'Stock Return Data'!AE122</f>
        <v>3.3113547025685297E-3</v>
      </c>
    </row>
    <row r="123" spans="1:16" x14ac:dyDescent="0.3">
      <c r="A123" s="1">
        <v>45019</v>
      </c>
      <c r="B123" s="2">
        <f>'Stock Return Data'!$C$250-'Stock Return Data'!C123</f>
        <v>1.1042978819910152E-2</v>
      </c>
      <c r="C123" s="2">
        <f>'Stock Return Data'!$E$250-'Stock Return Data'!E123</f>
        <v>-2.9000217606873671E-2</v>
      </c>
      <c r="D123" s="2">
        <f>'Stock Return Data'!$G$250-'Stock Return Data'!G123</f>
        <v>-1.0585217795039138E-2</v>
      </c>
      <c r="E123" s="2">
        <f>'Stock Return Data'!$I$250-'Stock Return Data'!I123</f>
        <v>1.2315100630036801E-2</v>
      </c>
      <c r="F123" s="2">
        <f>'Stock Return Data'!$K$250-'Stock Return Data'!K123</f>
        <v>6.4867726378037022E-3</v>
      </c>
      <c r="G123" s="2">
        <f>'Stock Return Data'!$M$250-'Stock Return Data'!M123</f>
        <v>1.3279605641168394E-2</v>
      </c>
      <c r="H123" s="2">
        <f>'Stock Return Data'!$O$250-'Stock Return Data'!O123</f>
        <v>5.6319053352386819E-4</v>
      </c>
      <c r="I123" s="2">
        <f>'Stock Return Data'!$Q$250-'Stock Return Data'!Q123</f>
        <v>-7.0762735896610918E-4</v>
      </c>
      <c r="J123" s="2">
        <f>'Stock Return Data'!$S$250-'Stock Return Data'!S123</f>
        <v>2.0455622261670529E-2</v>
      </c>
      <c r="K123" s="2">
        <f>'Stock Return Data'!$U$250-'Stock Return Data'!U123</f>
        <v>-1.6777661276489789E-2</v>
      </c>
      <c r="L123" s="2">
        <f>'Stock Return Data'!$W$250-'Stock Return Data'!W123</f>
        <v>-9.1441813100689162E-3</v>
      </c>
      <c r="M123" s="2">
        <f>'Stock Return Data'!$Y$250-'Stock Return Data'!Y123</f>
        <v>3.3017384880117953E-3</v>
      </c>
      <c r="N123" s="2">
        <f>'Stock Return Data'!$AA$250-'Stock Return Data'!AA123</f>
        <v>-1.9148243002183672E-2</v>
      </c>
      <c r="O123" s="2">
        <f>'Stock Return Data'!$AC$250-'Stock Return Data'!AC123</f>
        <v>-1.870257589800679E-2</v>
      </c>
      <c r="P123" s="2">
        <f>'Stock Return Data'!$AE$250-'Stock Return Data'!AE123</f>
        <v>-5.5508277935852508E-3</v>
      </c>
    </row>
    <row r="124" spans="1:16" x14ac:dyDescent="0.3">
      <c r="A124" s="1">
        <v>45021</v>
      </c>
      <c r="B124" s="2">
        <f>'Stock Return Data'!$C$250-'Stock Return Data'!C124</f>
        <v>-1.5776437732468809E-2</v>
      </c>
      <c r="C124" s="2">
        <f>'Stock Return Data'!$E$250-'Stock Return Data'!E124</f>
        <v>-9.2511838668253438E-3</v>
      </c>
      <c r="D124" s="2">
        <f>'Stock Return Data'!$G$250-'Stock Return Data'!G124</f>
        <v>-1.058220063427502E-2</v>
      </c>
      <c r="E124" s="2">
        <f>'Stock Return Data'!$I$250-'Stock Return Data'!I124</f>
        <v>-8.6618427331364382E-3</v>
      </c>
      <c r="F124" s="2">
        <f>'Stock Return Data'!$K$250-'Stock Return Data'!K124</f>
        <v>5.86824198924993E-3</v>
      </c>
      <c r="G124" s="2">
        <f>'Stock Return Data'!$M$250-'Stock Return Data'!M124</f>
        <v>-1.8509323708309794E-2</v>
      </c>
      <c r="H124" s="2">
        <f>'Stock Return Data'!$O$250-'Stock Return Data'!O124</f>
        <v>1.0504001922752434E-3</v>
      </c>
      <c r="I124" s="2">
        <f>'Stock Return Data'!$Q$250-'Stock Return Data'!Q124</f>
        <v>-3.8324195250172041E-2</v>
      </c>
      <c r="J124" s="2">
        <f>'Stock Return Data'!$S$250-'Stock Return Data'!S124</f>
        <v>3.2727434149962938E-2</v>
      </c>
      <c r="K124" s="2">
        <f>'Stock Return Data'!$U$250-'Stock Return Data'!U124</f>
        <v>-5.6730154694423903E-3</v>
      </c>
      <c r="L124" s="2">
        <f>'Stock Return Data'!$W$250-'Stock Return Data'!W124</f>
        <v>2.3991051439103961E-5</v>
      </c>
      <c r="M124" s="2">
        <f>'Stock Return Data'!$Y$250-'Stock Return Data'!Y124</f>
        <v>-2.0416320677852096E-2</v>
      </c>
      <c r="N124" s="2">
        <f>'Stock Return Data'!$AA$250-'Stock Return Data'!AA124</f>
        <v>6.168212694018774E-3</v>
      </c>
      <c r="O124" s="2">
        <f>'Stock Return Data'!$AC$250-'Stock Return Data'!AC124</f>
        <v>-2.6058131731540686E-3</v>
      </c>
      <c r="P124" s="2">
        <f>'Stock Return Data'!$AE$250-'Stock Return Data'!AE124</f>
        <v>-3.3355560951867269E-3</v>
      </c>
    </row>
    <row r="125" spans="1:16" x14ac:dyDescent="0.3">
      <c r="A125" s="1">
        <v>45022</v>
      </c>
      <c r="B125" s="2">
        <f>'Stock Return Data'!$C$250-'Stock Return Data'!C125</f>
        <v>-3.7847582483664065E-3</v>
      </c>
      <c r="C125" s="2">
        <f>'Stock Return Data'!$E$250-'Stock Return Data'!E125</f>
        <v>5.0188815777949397E-3</v>
      </c>
      <c r="D125" s="2">
        <f>'Stock Return Data'!$G$250-'Stock Return Data'!G125</f>
        <v>1.8714947684163083E-2</v>
      </c>
      <c r="E125" s="2">
        <f>'Stock Return Data'!$I$250-'Stock Return Data'!I125</f>
        <v>1.4990488435313357E-3</v>
      </c>
      <c r="F125" s="2">
        <f>'Stock Return Data'!$K$250-'Stock Return Data'!K125</f>
        <v>-5.7769012815173364E-3</v>
      </c>
      <c r="G125" s="2">
        <f>'Stock Return Data'!$M$250-'Stock Return Data'!M125</f>
        <v>-1.1737858034021899E-3</v>
      </c>
      <c r="H125" s="2">
        <f>'Stock Return Data'!$O$250-'Stock Return Data'!O125</f>
        <v>2.1325142655180637E-2</v>
      </c>
      <c r="I125" s="2">
        <f>'Stock Return Data'!$Q$250-'Stock Return Data'!Q125</f>
        <v>-5.2664311903456301E-3</v>
      </c>
      <c r="J125" s="2">
        <f>'Stock Return Data'!$S$250-'Stock Return Data'!S125</f>
        <v>-2.530838163986748E-2</v>
      </c>
      <c r="K125" s="2">
        <f>'Stock Return Data'!$U$250-'Stock Return Data'!U125</f>
        <v>8.2061076409782694E-4</v>
      </c>
      <c r="L125" s="2">
        <f>'Stock Return Data'!$W$250-'Stock Return Data'!W125</f>
        <v>-3.7732350047329499E-3</v>
      </c>
      <c r="M125" s="2">
        <f>'Stock Return Data'!$Y$250-'Stock Return Data'!Y125</f>
        <v>6.4916694375986564E-3</v>
      </c>
      <c r="N125" s="2">
        <f>'Stock Return Data'!$AA$250-'Stock Return Data'!AA125</f>
        <v>-4.6268121540928714E-6</v>
      </c>
      <c r="O125" s="2">
        <f>'Stock Return Data'!$AC$250-'Stock Return Data'!AC125</f>
        <v>-2.5946243178593493E-3</v>
      </c>
      <c r="P125" s="2">
        <f>'Stock Return Data'!$AE$250-'Stock Return Data'!AE125</f>
        <v>-6.5697615409706263E-3</v>
      </c>
    </row>
    <row r="126" spans="1:16" x14ac:dyDescent="0.3">
      <c r="A126" s="1">
        <v>45026</v>
      </c>
      <c r="B126" s="2">
        <f>'Stock Return Data'!$C$250-'Stock Return Data'!C126</f>
        <v>-1.0341231230729466E-2</v>
      </c>
      <c r="C126" s="2">
        <f>'Stock Return Data'!$E$250-'Stock Return Data'!E126</f>
        <v>-1.5535229014020102E-4</v>
      </c>
      <c r="D126" s="2">
        <f>'Stock Return Data'!$G$250-'Stock Return Data'!G126</f>
        <v>-9.0021696176584964E-3</v>
      </c>
      <c r="E126" s="2">
        <f>'Stock Return Data'!$I$250-'Stock Return Data'!I126</f>
        <v>-3.6687501908723393E-3</v>
      </c>
      <c r="F126" s="2">
        <f>'Stock Return Data'!$K$250-'Stock Return Data'!K126</f>
        <v>6.498308555910777E-5</v>
      </c>
      <c r="G126" s="2">
        <f>'Stock Return Data'!$M$250-'Stock Return Data'!M126</f>
        <v>-1.8131017190332346E-3</v>
      </c>
      <c r="H126" s="2">
        <f>'Stock Return Data'!$O$250-'Stock Return Data'!O126</f>
        <v>7.2363510920691451E-3</v>
      </c>
      <c r="I126" s="2">
        <f>'Stock Return Data'!$Q$250-'Stock Return Data'!Q126</f>
        <v>-1.3545895574170283E-2</v>
      </c>
      <c r="J126" s="2">
        <f>'Stock Return Data'!$S$250-'Stock Return Data'!S126</f>
        <v>-2.2637871211604318E-2</v>
      </c>
      <c r="K126" s="2">
        <f>'Stock Return Data'!$U$250-'Stock Return Data'!U126</f>
        <v>-5.2546473378360006E-2</v>
      </c>
      <c r="L126" s="2">
        <f>'Stock Return Data'!$W$250-'Stock Return Data'!W126</f>
        <v>-3.9483878121295973E-2</v>
      </c>
      <c r="M126" s="2">
        <f>'Stock Return Data'!$Y$250-'Stock Return Data'!Y126</f>
        <v>7.1836217933890667E-2</v>
      </c>
      <c r="N126" s="2">
        <f>'Stock Return Data'!$AA$250-'Stock Return Data'!AA126</f>
        <v>1.843815134432545E-2</v>
      </c>
      <c r="O126" s="2">
        <f>'Stock Return Data'!$AC$250-'Stock Return Data'!AC126</f>
        <v>-1.5591901721651686E-3</v>
      </c>
      <c r="P126" s="2">
        <f>'Stock Return Data'!$AE$250-'Stock Return Data'!AE126</f>
        <v>-6.6879275141572166E-3</v>
      </c>
    </row>
    <row r="127" spans="1:16" x14ac:dyDescent="0.3">
      <c r="A127" s="1">
        <v>45027</v>
      </c>
      <c r="B127" s="2">
        <f>'Stock Return Data'!$C$250-'Stock Return Data'!C127</f>
        <v>3.0335917725291309E-4</v>
      </c>
      <c r="C127" s="2">
        <f>'Stock Return Data'!$E$250-'Stock Return Data'!E127</f>
        <v>-5.7821343054912516E-3</v>
      </c>
      <c r="D127" s="2">
        <f>'Stock Return Data'!$G$250-'Stock Return Data'!G127</f>
        <v>1.5896653947145387E-2</v>
      </c>
      <c r="E127" s="2">
        <f>'Stock Return Data'!$I$250-'Stock Return Data'!I127</f>
        <v>1.5365124773362581E-2</v>
      </c>
      <c r="F127" s="2">
        <f>'Stock Return Data'!$K$250-'Stock Return Data'!K127</f>
        <v>6.6730283515866254E-5</v>
      </c>
      <c r="G127" s="2">
        <f>'Stock Return Data'!$M$250-'Stock Return Data'!M127</f>
        <v>-1.7889064010178951E-2</v>
      </c>
      <c r="H127" s="2">
        <f>'Stock Return Data'!$O$250-'Stock Return Data'!O127</f>
        <v>3.8793147955142179E-3</v>
      </c>
      <c r="I127" s="2">
        <f>'Stock Return Data'!$Q$250-'Stock Return Data'!Q127</f>
        <v>5.5919685017864623E-3</v>
      </c>
      <c r="J127" s="2">
        <f>'Stock Return Data'!$S$250-'Stock Return Data'!S127</f>
        <v>-2.173260849295577E-2</v>
      </c>
      <c r="K127" s="2">
        <f>'Stock Return Data'!$U$250-'Stock Return Data'!U127</f>
        <v>-1.1858222057070614E-2</v>
      </c>
      <c r="L127" s="2">
        <f>'Stock Return Data'!$W$250-'Stock Return Data'!W127</f>
        <v>2.72951627876869E-3</v>
      </c>
      <c r="M127" s="2">
        <f>'Stock Return Data'!$Y$250-'Stock Return Data'!Y127</f>
        <v>-4.5144822834875031E-2</v>
      </c>
      <c r="N127" s="2">
        <f>'Stock Return Data'!$AA$250-'Stock Return Data'!AA127</f>
        <v>-6.2541475544284544E-3</v>
      </c>
      <c r="O127" s="2">
        <f>'Stock Return Data'!$AC$250-'Stock Return Data'!AC127</f>
        <v>-8.7077962683820946E-3</v>
      </c>
      <c r="P127" s="2">
        <f>'Stock Return Data'!$AE$250-'Stock Return Data'!AE127</f>
        <v>-1.7681446158741416E-2</v>
      </c>
    </row>
    <row r="128" spans="1:16" x14ac:dyDescent="0.3">
      <c r="A128" s="1">
        <v>45028</v>
      </c>
      <c r="B128" s="2">
        <f>'Stock Return Data'!$C$250-'Stock Return Data'!C128</f>
        <v>-6.6956980283935062E-3</v>
      </c>
      <c r="C128" s="2">
        <f>'Stock Return Data'!$E$250-'Stock Return Data'!E128</f>
        <v>-1.6685307269355035E-2</v>
      </c>
      <c r="D128" s="2">
        <f>'Stock Return Data'!$G$250-'Stock Return Data'!G128</f>
        <v>-5.5983328201054247E-3</v>
      </c>
      <c r="E128" s="2">
        <f>'Stock Return Data'!$I$250-'Stock Return Data'!I128</f>
        <v>-1.5412348928360875E-2</v>
      </c>
      <c r="F128" s="2">
        <f>'Stock Return Data'!$K$250-'Stock Return Data'!K128</f>
        <v>6.82875192910843E-5</v>
      </c>
      <c r="G128" s="2">
        <f>'Stock Return Data'!$M$250-'Stock Return Data'!M128</f>
        <v>7.4716737925461223E-3</v>
      </c>
      <c r="H128" s="2">
        <f>'Stock Return Data'!$O$250-'Stock Return Data'!O128</f>
        <v>1.0607055295002651E-2</v>
      </c>
      <c r="I128" s="2">
        <f>'Stock Return Data'!$Q$250-'Stock Return Data'!Q128</f>
        <v>7.6901087588214928E-3</v>
      </c>
      <c r="J128" s="2">
        <f>'Stock Return Data'!$S$250-'Stock Return Data'!S128</f>
        <v>-6.0907388306408065E-2</v>
      </c>
      <c r="K128" s="2">
        <f>'Stock Return Data'!$U$250-'Stock Return Data'!U128</f>
        <v>2.4472110527106558E-2</v>
      </c>
      <c r="L128" s="2">
        <f>'Stock Return Data'!$W$250-'Stock Return Data'!W128</f>
        <v>1.3591589206834093E-2</v>
      </c>
      <c r="M128" s="2">
        <f>'Stock Return Data'!$Y$250-'Stock Return Data'!Y128</f>
        <v>-2.4908122400040819E-3</v>
      </c>
      <c r="N128" s="2">
        <f>'Stock Return Data'!$AA$250-'Stock Return Data'!AA128</f>
        <v>1.2303182019172224E-2</v>
      </c>
      <c r="O128" s="2">
        <f>'Stock Return Data'!$AC$250-'Stock Return Data'!AC128</f>
        <v>3.0234387264577627E-3</v>
      </c>
      <c r="P128" s="2">
        <f>'Stock Return Data'!$AE$250-'Stock Return Data'!AE128</f>
        <v>-4.6099704004545945E-3</v>
      </c>
    </row>
    <row r="129" spans="1:16" x14ac:dyDescent="0.3">
      <c r="A129" s="1">
        <v>45029</v>
      </c>
      <c r="B129" s="2">
        <f>'Stock Return Data'!$C$250-'Stock Return Data'!C129</f>
        <v>3.1229652066714123E-4</v>
      </c>
      <c r="C129" s="2">
        <f>'Stock Return Data'!$E$250-'Stock Return Data'!E129</f>
        <v>1.1085242105371193E-2</v>
      </c>
      <c r="D129" s="2">
        <f>'Stock Return Data'!$G$250-'Stock Return Data'!G129</f>
        <v>2.1995720780807845E-2</v>
      </c>
      <c r="E129" s="2">
        <f>'Stock Return Data'!$I$250-'Stock Return Data'!I129</f>
        <v>2.7715171898874711E-2</v>
      </c>
      <c r="F129" s="2">
        <f>'Stock Return Data'!$K$250-'Stock Return Data'!K129</f>
        <v>1.160854480403359E-2</v>
      </c>
      <c r="G129" s="2">
        <f>'Stock Return Data'!$M$250-'Stock Return Data'!M129</f>
        <v>-3.9242597254416107E-3</v>
      </c>
      <c r="H129" s="2">
        <f>'Stock Return Data'!$O$250-'Stock Return Data'!O129</f>
        <v>-3.8605032461969816E-3</v>
      </c>
      <c r="I129" s="2">
        <f>'Stock Return Data'!$Q$250-'Stock Return Data'!Q129</f>
        <v>1.5041515172157363E-2</v>
      </c>
      <c r="J129" s="2">
        <f>'Stock Return Data'!$S$250-'Stock Return Data'!S129</f>
        <v>1.6756813333811519E-2</v>
      </c>
      <c r="K129" s="2">
        <f>'Stock Return Data'!$U$250-'Stock Return Data'!U129</f>
        <v>3.0887929633351671E-2</v>
      </c>
      <c r="L129" s="2">
        <f>'Stock Return Data'!$W$250-'Stock Return Data'!W129</f>
        <v>2.0962940097095401E-2</v>
      </c>
      <c r="M129" s="2">
        <f>'Stock Return Data'!$Y$250-'Stock Return Data'!Y129</f>
        <v>3.5906784015452387E-2</v>
      </c>
      <c r="N129" s="2">
        <f>'Stock Return Data'!$AA$250-'Stock Return Data'!AA129</f>
        <v>1.234105220019153E-2</v>
      </c>
      <c r="O129" s="2">
        <f>'Stock Return Data'!$AC$250-'Stock Return Data'!AC129</f>
        <v>4.8044671646134034E-3</v>
      </c>
      <c r="P129" s="2">
        <f>'Stock Return Data'!$AE$250-'Stock Return Data'!AE129</f>
        <v>-2.2535883530926466E-2</v>
      </c>
    </row>
    <row r="130" spans="1:16" x14ac:dyDescent="0.3">
      <c r="A130" s="1">
        <v>45033</v>
      </c>
      <c r="B130" s="2">
        <f>'Stock Return Data'!$C$250-'Stock Return Data'!C130</f>
        <v>-3.6510202392979439E-3</v>
      </c>
      <c r="C130" s="2">
        <f>'Stock Return Data'!$E$250-'Stock Return Data'!E130</f>
        <v>-1.6758518070882814E-2</v>
      </c>
      <c r="D130" s="2">
        <f>'Stock Return Data'!$G$250-'Stock Return Data'!G130</f>
        <v>2.8963883750095773E-2</v>
      </c>
      <c r="E130" s="2">
        <f>'Stock Return Data'!$I$250-'Stock Return Data'!I130</f>
        <v>9.4566750061800792E-2</v>
      </c>
      <c r="F130" s="2">
        <f>'Stock Return Data'!$K$250-'Stock Return Data'!K130</f>
        <v>7.0429287830373229E-4</v>
      </c>
      <c r="G130" s="2">
        <f>'Stock Return Data'!$M$250-'Stock Return Data'!M130</f>
        <v>-1.0216677151162009E-2</v>
      </c>
      <c r="H130" s="2">
        <f>'Stock Return Data'!$O$250-'Stock Return Data'!O130</f>
        <v>1.2033986634146163E-2</v>
      </c>
      <c r="I130" s="2">
        <f>'Stock Return Data'!$Q$250-'Stock Return Data'!Q130</f>
        <v>2.1853570868297548E-2</v>
      </c>
      <c r="J130" s="2">
        <f>'Stock Return Data'!$S$250-'Stock Return Data'!S130</f>
        <v>2.1544577919885332E-3</v>
      </c>
      <c r="K130" s="2">
        <f>'Stock Return Data'!$U$250-'Stock Return Data'!U130</f>
        <v>-1.8546285630663031E-2</v>
      </c>
      <c r="L130" s="2">
        <f>'Stock Return Data'!$W$250-'Stock Return Data'!W130</f>
        <v>-7.6252136323228525E-3</v>
      </c>
      <c r="M130" s="2">
        <f>'Stock Return Data'!$Y$250-'Stock Return Data'!Y130</f>
        <v>-2.9263119051947284E-2</v>
      </c>
      <c r="N130" s="2">
        <f>'Stock Return Data'!$AA$250-'Stock Return Data'!AA130</f>
        <v>-6.2541475544284544E-3</v>
      </c>
      <c r="O130" s="2">
        <f>'Stock Return Data'!$AC$250-'Stock Return Data'!AC130</f>
        <v>-2.5656926990304625E-3</v>
      </c>
      <c r="P130" s="2">
        <f>'Stock Return Data'!$AE$250-'Stock Return Data'!AE130</f>
        <v>-4.3031437206773777E-3</v>
      </c>
    </row>
    <row r="131" spans="1:16" x14ac:dyDescent="0.3">
      <c r="A131" s="1">
        <v>45034</v>
      </c>
      <c r="B131" s="2">
        <f>'Stock Return Data'!$C$250-'Stock Return Data'!C131</f>
        <v>-1.3981647117045384E-2</v>
      </c>
      <c r="C131" s="2">
        <f>'Stock Return Data'!$E$250-'Stock Return Data'!E131</f>
        <v>-9.9006209516478011E-3</v>
      </c>
      <c r="D131" s="2">
        <f>'Stock Return Data'!$G$250-'Stock Return Data'!G131</f>
        <v>-1.947195079517279E-2</v>
      </c>
      <c r="E131" s="2">
        <f>'Stock Return Data'!$I$250-'Stock Return Data'!I131</f>
        <v>-4.9444589830540753E-4</v>
      </c>
      <c r="F131" s="2">
        <f>'Stock Return Data'!$K$250-'Stock Return Data'!K131</f>
        <v>-8.3566983806579159E-3</v>
      </c>
      <c r="G131" s="2">
        <f>'Stock Return Data'!$M$250-'Stock Return Data'!M131</f>
        <v>5.4082518239706705E-3</v>
      </c>
      <c r="H131" s="2">
        <f>'Stock Return Data'!$O$250-'Stock Return Data'!O131</f>
        <v>3.8766813299270638E-3</v>
      </c>
      <c r="I131" s="2">
        <f>'Stock Return Data'!$Q$250-'Stock Return Data'!Q131</f>
        <v>8.6718008014986803E-4</v>
      </c>
      <c r="J131" s="2">
        <f>'Stock Return Data'!$S$250-'Stock Return Data'!S131</f>
        <v>1.7113618130748968E-2</v>
      </c>
      <c r="K131" s="2">
        <f>'Stock Return Data'!$U$250-'Stock Return Data'!U131</f>
        <v>2.7036543592625903E-2</v>
      </c>
      <c r="L131" s="2">
        <f>'Stock Return Data'!$W$250-'Stock Return Data'!W131</f>
        <v>2.2999689417012303E-3</v>
      </c>
      <c r="M131" s="2">
        <f>'Stock Return Data'!$Y$250-'Stock Return Data'!Y131</f>
        <v>-1.9162267560572099E-2</v>
      </c>
      <c r="N131" s="2">
        <f>'Stock Return Data'!$AA$250-'Stock Return Data'!AA131</f>
        <v>1.843815134432545E-2</v>
      </c>
      <c r="O131" s="2">
        <f>'Stock Return Data'!$AC$250-'Stock Return Data'!AC131</f>
        <v>-7.7774305888906735E-4</v>
      </c>
      <c r="P131" s="2">
        <f>'Stock Return Data'!$AE$250-'Stock Return Data'!AE131</f>
        <v>2.2575620276639879E-2</v>
      </c>
    </row>
    <row r="132" spans="1:16" x14ac:dyDescent="0.3">
      <c r="A132" s="1">
        <v>45035</v>
      </c>
      <c r="B132" s="2">
        <f>'Stock Return Data'!$C$250-'Stock Return Data'!C132</f>
        <v>1.6360183180524821E-2</v>
      </c>
      <c r="C132" s="2">
        <f>'Stock Return Data'!$E$250-'Stock Return Data'!E132</f>
        <v>9.1753452764464644E-3</v>
      </c>
      <c r="D132" s="2">
        <f>'Stock Return Data'!$G$250-'Stock Return Data'!G132</f>
        <v>2.4941990217099128E-2</v>
      </c>
      <c r="E132" s="2">
        <f>'Stock Return Data'!$I$250-'Stock Return Data'!I132</f>
        <v>2.1898697369757001E-2</v>
      </c>
      <c r="F132" s="2">
        <f>'Stock Return Data'!$K$250-'Stock Return Data'!K132</f>
        <v>-5.6992135669497162E-3</v>
      </c>
      <c r="G132" s="2">
        <f>'Stock Return Data'!$M$250-'Stock Return Data'!M132</f>
        <v>6.5744202806008881E-4</v>
      </c>
      <c r="H132" s="2">
        <f>'Stock Return Data'!$O$250-'Stock Return Data'!O132</f>
        <v>1.3055723783012604E-2</v>
      </c>
      <c r="I132" s="2">
        <f>'Stock Return Data'!$Q$250-'Stock Return Data'!Q132</f>
        <v>6.8833352055454322E-4</v>
      </c>
      <c r="J132" s="2">
        <f>'Stock Return Data'!$S$250-'Stock Return Data'!S132</f>
        <v>-1.1305853703861163E-2</v>
      </c>
      <c r="K132" s="2">
        <f>'Stock Return Data'!$U$250-'Stock Return Data'!U132</f>
        <v>6.2050554668995764E-3</v>
      </c>
      <c r="L132" s="2">
        <f>'Stock Return Data'!$W$250-'Stock Return Data'!W132</f>
        <v>8.3931986161235039E-3</v>
      </c>
      <c r="M132" s="2">
        <f>'Stock Return Data'!$Y$250-'Stock Return Data'!Y132</f>
        <v>-6.9426263449653469E-2</v>
      </c>
      <c r="N132" s="2">
        <f>'Stock Return Data'!$AA$250-'Stock Return Data'!AA132</f>
        <v>1.2379392818242499E-2</v>
      </c>
      <c r="O132" s="2">
        <f>'Stock Return Data'!$AC$250-'Stock Return Data'!AC132</f>
        <v>2.0010442976063737E-2</v>
      </c>
      <c r="P132" s="2">
        <f>'Stock Return Data'!$AE$250-'Stock Return Data'!AE132</f>
        <v>-2.0551629439079806E-2</v>
      </c>
    </row>
    <row r="133" spans="1:16" x14ac:dyDescent="0.3">
      <c r="A133" s="1">
        <v>45036</v>
      </c>
      <c r="B133" s="2">
        <f>'Stock Return Data'!$C$250-'Stock Return Data'!C133</f>
        <v>-1.2995473911143831E-2</v>
      </c>
      <c r="C133" s="2">
        <f>'Stock Return Data'!$E$250-'Stock Return Data'!E133</f>
        <v>5.1125900188326717E-3</v>
      </c>
      <c r="D133" s="2">
        <f>'Stock Return Data'!$G$250-'Stock Return Data'!G133</f>
        <v>2.4566856999446588E-3</v>
      </c>
      <c r="E133" s="2">
        <f>'Stock Return Data'!$I$250-'Stock Return Data'!I133</f>
        <v>7.4816031129830481E-3</v>
      </c>
      <c r="F133" s="2">
        <f>'Stock Return Data'!$K$250-'Stock Return Data'!K133</f>
        <v>5.8078728207697512E-3</v>
      </c>
      <c r="G133" s="2">
        <f>'Stock Return Data'!$M$250-'Stock Return Data'!M133</f>
        <v>-2.6023106801895414E-3</v>
      </c>
      <c r="H133" s="2">
        <f>'Stock Return Data'!$O$250-'Stock Return Data'!O133</f>
        <v>1.4360164602621869E-3</v>
      </c>
      <c r="I133" s="2">
        <f>'Stock Return Data'!$Q$250-'Stock Return Data'!Q133</f>
        <v>-3.8827809687880105E-3</v>
      </c>
      <c r="J133" s="2">
        <f>'Stock Return Data'!$S$250-'Stock Return Data'!S133</f>
        <v>1.0777986840089132E-2</v>
      </c>
      <c r="K133" s="2">
        <f>'Stock Return Data'!$U$250-'Stock Return Data'!U133</f>
        <v>1.4563234525734201E-2</v>
      </c>
      <c r="L133" s="2">
        <f>'Stock Return Data'!$W$250-'Stock Return Data'!W133</f>
        <v>6.3688255631278723E-3</v>
      </c>
      <c r="M133" s="2">
        <f>'Stock Return Data'!$Y$250-'Stock Return Data'!Y133</f>
        <v>1.0734556871515422E-2</v>
      </c>
      <c r="N133" s="2">
        <f>'Stock Return Data'!$AA$250-'Stock Return Data'!AA133</f>
        <v>1.2418212694018752E-2</v>
      </c>
      <c r="O133" s="2">
        <f>'Stock Return Data'!$AC$250-'Stock Return Data'!AC133</f>
        <v>-1.4503860891948505E-2</v>
      </c>
      <c r="P133" s="2">
        <f>'Stock Return Data'!$AE$250-'Stock Return Data'!AE133</f>
        <v>3.7521944163452371E-2</v>
      </c>
    </row>
    <row r="134" spans="1:16" x14ac:dyDescent="0.3">
      <c r="A134" s="1">
        <v>45037</v>
      </c>
      <c r="B134" s="2">
        <f>'Stock Return Data'!$C$250-'Stock Return Data'!C134</f>
        <v>1.7904405214136697E-3</v>
      </c>
      <c r="C134" s="2">
        <f>'Stock Return Data'!$E$250-'Stock Return Data'!E134</f>
        <v>-7.5481127094557954E-4</v>
      </c>
      <c r="D134" s="2">
        <f>'Stock Return Data'!$G$250-'Stock Return Data'!G134</f>
        <v>-9.7347486093952284E-3</v>
      </c>
      <c r="E134" s="2">
        <f>'Stock Return Data'!$I$250-'Stock Return Data'!I134</f>
        <v>-2.8888403485862976E-3</v>
      </c>
      <c r="F134" s="2">
        <f>'Stock Return Data'!$K$250-'Stock Return Data'!K134</f>
        <v>7.1257615930906022E-4</v>
      </c>
      <c r="G134" s="2">
        <f>'Stock Return Data'!$M$250-'Stock Return Data'!M134</f>
        <v>-1.8575264856735413E-2</v>
      </c>
      <c r="H134" s="2">
        <f>'Stock Return Data'!$O$250-'Stock Return Data'!O134</f>
        <v>2.4164595308046452E-3</v>
      </c>
      <c r="I134" s="2">
        <f>'Stock Return Data'!$Q$250-'Stock Return Data'!Q134</f>
        <v>9.902051849032048E-3</v>
      </c>
      <c r="J134" s="2">
        <f>'Stock Return Data'!$S$250-'Stock Return Data'!S134</f>
        <v>2.708919223211215E-2</v>
      </c>
      <c r="K134" s="2">
        <f>'Stock Return Data'!$U$250-'Stock Return Data'!U134</f>
        <v>2.5593686823066661E-2</v>
      </c>
      <c r="L134" s="2">
        <f>'Stock Return Data'!$W$250-'Stock Return Data'!W134</f>
        <v>1.1667708792381853E-2</v>
      </c>
      <c r="M134" s="2">
        <f>'Stock Return Data'!$Y$250-'Stock Return Data'!Y134</f>
        <v>-6.8814189531180101E-4</v>
      </c>
      <c r="N134" s="2">
        <f>'Stock Return Data'!$AA$250-'Stock Return Data'!AA134</f>
        <v>6.168212694018774E-3</v>
      </c>
      <c r="O134" s="2">
        <f>'Stock Return Data'!$AC$250-'Stock Return Data'!AC134</f>
        <v>4.3097037886487459E-3</v>
      </c>
      <c r="P134" s="2">
        <f>'Stock Return Data'!$AE$250-'Stock Return Data'!AE134</f>
        <v>3.2487875581836113E-2</v>
      </c>
    </row>
    <row r="135" spans="1:16" x14ac:dyDescent="0.3">
      <c r="A135" s="1">
        <v>45040</v>
      </c>
      <c r="B135" s="2">
        <f>'Stock Return Data'!$C$250-'Stock Return Data'!C135</f>
        <v>1.1031962971282092E-2</v>
      </c>
      <c r="C135" s="2">
        <f>'Stock Return Data'!$E$250-'Stock Return Data'!E135</f>
        <v>-5.0969232600771713E-3</v>
      </c>
      <c r="D135" s="2">
        <f>'Stock Return Data'!$G$250-'Stock Return Data'!G135</f>
        <v>-3.5606840613690701E-3</v>
      </c>
      <c r="E135" s="2">
        <f>'Stock Return Data'!$I$250-'Stock Return Data'!I135</f>
        <v>1.1954446929124166E-3</v>
      </c>
      <c r="F135" s="2">
        <f>'Stock Return Data'!$K$250-'Stock Return Data'!K135</f>
        <v>1.3520454460945481E-3</v>
      </c>
      <c r="G135" s="2">
        <f>'Stock Return Data'!$M$250-'Stock Return Data'!M135</f>
        <v>1.8248798370559685E-4</v>
      </c>
      <c r="H135" s="2">
        <f>'Stock Return Data'!$O$250-'Stock Return Data'!O135</f>
        <v>3.3901748704063114E-3</v>
      </c>
      <c r="I135" s="2">
        <f>'Stock Return Data'!$Q$250-'Stock Return Data'!Q135</f>
        <v>-4.1428769894067269E-3</v>
      </c>
      <c r="J135" s="2">
        <f>'Stock Return Data'!$S$250-'Stock Return Data'!S135</f>
        <v>9.4618456088039257E-3</v>
      </c>
      <c r="K135" s="2">
        <f>'Stock Return Data'!$U$250-'Stock Return Data'!U135</f>
        <v>-2.1195991872500389E-2</v>
      </c>
      <c r="L135" s="2">
        <f>'Stock Return Data'!$W$250-'Stock Return Data'!W135</f>
        <v>-1.1669249086545902E-2</v>
      </c>
      <c r="M135" s="2">
        <f>'Stock Return Data'!$Y$250-'Stock Return Data'!Y135</f>
        <v>-7.6756974534671349E-3</v>
      </c>
      <c r="N135" s="2">
        <f>'Stock Return Data'!$AA$250-'Stock Return Data'!AA135</f>
        <v>6.168212694018774E-3</v>
      </c>
      <c r="O135" s="2">
        <f>'Stock Return Data'!$AC$250-'Stock Return Data'!AC135</f>
        <v>-2.1044554589576205E-5</v>
      </c>
      <c r="P135" s="2">
        <f>'Stock Return Data'!$AE$250-'Stock Return Data'!AE135</f>
        <v>-6.6393112264660666E-3</v>
      </c>
    </row>
    <row r="136" spans="1:16" x14ac:dyDescent="0.3">
      <c r="A136" s="1">
        <v>45041</v>
      </c>
      <c r="B136" s="2">
        <f>'Stock Return Data'!$C$250-'Stock Return Data'!C136</f>
        <v>7.6894409031385315E-3</v>
      </c>
      <c r="C136" s="2">
        <f>'Stock Return Data'!$E$250-'Stock Return Data'!E136</f>
        <v>7.0377299241607266E-3</v>
      </c>
      <c r="D136" s="2">
        <f>'Stock Return Data'!$G$250-'Stock Return Data'!G136</f>
        <v>1.8707210348700026E-3</v>
      </c>
      <c r="E136" s="2">
        <f>'Stock Return Data'!$I$250-'Stock Return Data'!I136</f>
        <v>1.4815269998426964E-3</v>
      </c>
      <c r="F136" s="2">
        <f>'Stock Return Data'!$K$250-'Stock Return Data'!K136</f>
        <v>-1.2037884643617807E-3</v>
      </c>
      <c r="G136" s="2">
        <f>'Stock Return Data'!$M$250-'Stock Return Data'!M136</f>
        <v>-5.6884507291396786E-3</v>
      </c>
      <c r="H136" s="2">
        <f>'Stock Return Data'!$O$250-'Stock Return Data'!O136</f>
        <v>4.844515667872514E-3</v>
      </c>
      <c r="I136" s="2">
        <f>'Stock Return Data'!$Q$250-'Stock Return Data'!Q136</f>
        <v>-6.5050847490128877E-3</v>
      </c>
      <c r="J136" s="2">
        <f>'Stock Return Data'!$S$250-'Stock Return Data'!S136</f>
        <v>2.2977479228527223E-2</v>
      </c>
      <c r="K136" s="2">
        <f>'Stock Return Data'!$U$250-'Stock Return Data'!U136</f>
        <v>-3.7377826054114235E-3</v>
      </c>
      <c r="L136" s="2">
        <f>'Stock Return Data'!$W$250-'Stock Return Data'!W136</f>
        <v>-3.7268100777473612E-3</v>
      </c>
      <c r="M136" s="2">
        <f>'Stock Return Data'!$Y$250-'Stock Return Data'!Y136</f>
        <v>3.6654426598786427E-2</v>
      </c>
      <c r="N136" s="2">
        <f>'Stock Return Data'!$AA$250-'Stock Return Data'!AA136</f>
        <v>-1.8989020010383738E-2</v>
      </c>
      <c r="O136" s="2">
        <f>'Stock Return Data'!$AC$250-'Stock Return Data'!AC136</f>
        <v>-8.445065110329119E-3</v>
      </c>
      <c r="P136" s="2">
        <f>'Stock Return Data'!$AE$250-'Stock Return Data'!AE136</f>
        <v>-7.3456007680535347E-3</v>
      </c>
    </row>
    <row r="137" spans="1:16" x14ac:dyDescent="0.3">
      <c r="A137" s="1">
        <v>45042</v>
      </c>
      <c r="B137" s="2">
        <f>'Stock Return Data'!$C$250-'Stock Return Data'!C137</f>
        <v>-3.6388422855785051E-3</v>
      </c>
      <c r="C137" s="2">
        <f>'Stock Return Data'!$E$250-'Stock Return Data'!E137</f>
        <v>3.5949476262740893E-3</v>
      </c>
      <c r="D137" s="2">
        <f>'Stock Return Data'!$G$250-'Stock Return Data'!G137</f>
        <v>-1.0184786980808448E-2</v>
      </c>
      <c r="E137" s="2">
        <f>'Stock Return Data'!$I$250-'Stock Return Data'!I137</f>
        <v>-1.8234597109223712E-3</v>
      </c>
      <c r="F137" s="2">
        <f>'Stock Return Data'!$K$250-'Stock Return Data'!K137</f>
        <v>1.3520454460945481E-3</v>
      </c>
      <c r="G137" s="2">
        <f>'Stock Return Data'!$M$250-'Stock Return Data'!M137</f>
        <v>-4.1614460291869567E-4</v>
      </c>
      <c r="H137" s="2">
        <f>'Stock Return Data'!$O$250-'Stock Return Data'!O137</f>
        <v>2.1810329205239107E-2</v>
      </c>
      <c r="I137" s="2">
        <f>'Stock Return Data'!$Q$250-'Stock Return Data'!Q137</f>
        <v>-1.0503211240469476E-2</v>
      </c>
      <c r="J137" s="2">
        <f>'Stock Return Data'!$S$250-'Stock Return Data'!S137</f>
        <v>9.5790864201850579E-4</v>
      </c>
      <c r="K137" s="2">
        <f>'Stock Return Data'!$U$250-'Stock Return Data'!U137</f>
        <v>-1.4451852436137849E-2</v>
      </c>
      <c r="L137" s="2">
        <f>'Stock Return Data'!$W$250-'Stock Return Data'!W137</f>
        <v>3.1485858948972767E-3</v>
      </c>
      <c r="M137" s="2">
        <f>'Stock Return Data'!$Y$250-'Stock Return Data'!Y137</f>
        <v>-2.3143231608249881E-2</v>
      </c>
      <c r="N137" s="2">
        <f>'Stock Return Data'!$AA$250-'Stock Return Data'!AA137</f>
        <v>3.3243368865435233E-5</v>
      </c>
      <c r="O137" s="2">
        <f>'Stock Return Data'!$AC$250-'Stock Return Data'!AC137</f>
        <v>-2.0372195603752348E-3</v>
      </c>
      <c r="P137" s="2">
        <f>'Stock Return Data'!$AE$250-'Stock Return Data'!AE137</f>
        <v>-1.1137461535357957E-2</v>
      </c>
    </row>
    <row r="138" spans="1:16" x14ac:dyDescent="0.3">
      <c r="A138" s="1">
        <v>45043</v>
      </c>
      <c r="B138" s="2">
        <f>'Stock Return Data'!$C$250-'Stock Return Data'!C138</f>
        <v>3.2719735827939946E-3</v>
      </c>
      <c r="C138" s="2">
        <f>'Stock Return Data'!$E$250-'Stock Return Data'!E138</f>
        <v>-7.2817275376885343E-3</v>
      </c>
      <c r="D138" s="2">
        <f>'Stock Return Data'!$G$250-'Stock Return Data'!G138</f>
        <v>-4.0478203001938625E-3</v>
      </c>
      <c r="E138" s="2">
        <f>'Stock Return Data'!$I$250-'Stock Return Data'!I138</f>
        <v>-1.4893654626954711E-2</v>
      </c>
      <c r="F138" s="2">
        <f>'Stock Return Data'!$K$250-'Stock Return Data'!K138</f>
        <v>-2.4141899842473974E-2</v>
      </c>
      <c r="G138" s="2">
        <f>'Stock Return Data'!$M$250-'Stock Return Data'!M138</f>
        <v>-7.8115727442793232E-3</v>
      </c>
      <c r="H138" s="2">
        <f>'Stock Return Data'!$O$250-'Stock Return Data'!O138</f>
        <v>9.0672519974292678E-4</v>
      </c>
      <c r="I138" s="2">
        <f>'Stock Return Data'!$Q$250-'Stock Return Data'!Q138</f>
        <v>-1.0896877555280224E-2</v>
      </c>
      <c r="J138" s="2">
        <f>'Stock Return Data'!$S$250-'Stock Return Data'!S138</f>
        <v>-2.5614695386944161E-2</v>
      </c>
      <c r="K138" s="2">
        <f>'Stock Return Data'!$U$250-'Stock Return Data'!U138</f>
        <v>7.9924990530201717E-3</v>
      </c>
      <c r="L138" s="2">
        <f>'Stock Return Data'!$W$250-'Stock Return Data'!W138</f>
        <v>6.7440005001893899E-3</v>
      </c>
      <c r="M138" s="2">
        <f>'Stock Return Data'!$Y$250-'Stock Return Data'!Y138</f>
        <v>-2.3652392002440634E-3</v>
      </c>
      <c r="N138" s="2">
        <f>'Stock Return Data'!$AA$250-'Stock Return Data'!AA138</f>
        <v>6.168212694018774E-3</v>
      </c>
      <c r="O138" s="2">
        <f>'Stock Return Data'!$AC$250-'Stock Return Data'!AC138</f>
        <v>-7.6805450040047095E-4</v>
      </c>
      <c r="P138" s="2">
        <f>'Stock Return Data'!$AE$250-'Stock Return Data'!AE138</f>
        <v>-4.7613280110564045E-3</v>
      </c>
    </row>
    <row r="139" spans="1:16" x14ac:dyDescent="0.3">
      <c r="A139" s="1">
        <v>45044</v>
      </c>
      <c r="B139" s="2">
        <f>'Stock Return Data'!$C$250-'Stock Return Data'!C139</f>
        <v>-1.6931314311250469E-2</v>
      </c>
      <c r="C139" s="2">
        <f>'Stock Return Data'!$E$250-'Stock Return Data'!E139</f>
        <v>-4.4019200003971998E-3</v>
      </c>
      <c r="D139" s="2">
        <f>'Stock Return Data'!$G$250-'Stock Return Data'!G139</f>
        <v>-9.0000588011802229E-3</v>
      </c>
      <c r="E139" s="2">
        <f>'Stock Return Data'!$I$250-'Stock Return Data'!I139</f>
        <v>-4.8756861256960219E-3</v>
      </c>
      <c r="F139" s="2">
        <f>'Stock Return Data'!$K$250-'Stock Return Data'!K139</f>
        <v>-1.0456553149320062E-2</v>
      </c>
      <c r="G139" s="2">
        <f>'Stock Return Data'!$M$250-'Stock Return Data'!M139</f>
        <v>-2.1671910502017305E-2</v>
      </c>
      <c r="H139" s="2">
        <f>'Stock Return Data'!$O$250-'Stock Return Data'!O139</f>
        <v>-5.4727544156526068E-3</v>
      </c>
      <c r="I139" s="2">
        <f>'Stock Return Data'!$Q$250-'Stock Return Data'!Q139</f>
        <v>-2.3461322763218315E-2</v>
      </c>
      <c r="J139" s="2">
        <f>'Stock Return Data'!$S$250-'Stock Return Data'!S139</f>
        <v>-1.594712496047734E-2</v>
      </c>
      <c r="K139" s="2">
        <f>'Stock Return Data'!$U$250-'Stock Return Data'!U139</f>
        <v>-2.5665216009501182E-2</v>
      </c>
      <c r="L139" s="2">
        <f>'Stock Return Data'!$W$250-'Stock Return Data'!W139</f>
        <v>-5.1207110678414797E-2</v>
      </c>
      <c r="M139" s="2">
        <f>'Stock Return Data'!$Y$250-'Stock Return Data'!Y139</f>
        <v>3.6887271713003156E-2</v>
      </c>
      <c r="N139" s="2">
        <f>'Stock Return Data'!$AA$250-'Stock Return Data'!AA139</f>
        <v>-6.026909257200971E-3</v>
      </c>
      <c r="O139" s="2">
        <f>'Stock Return Data'!$AC$250-'Stock Return Data'!AC139</f>
        <v>-1.2352748163381565E-2</v>
      </c>
      <c r="P139" s="2">
        <f>'Stock Return Data'!$AE$250-'Stock Return Data'!AE139</f>
        <v>-3.7074117142524466E-3</v>
      </c>
    </row>
    <row r="140" spans="1:16" x14ac:dyDescent="0.3">
      <c r="A140" s="1">
        <v>45048</v>
      </c>
      <c r="B140" s="2">
        <f>'Stock Return Data'!$C$250-'Stock Return Data'!C140</f>
        <v>-8.3761994477061473E-3</v>
      </c>
      <c r="C140" s="2">
        <f>'Stock Return Data'!$E$250-'Stock Return Data'!E140</f>
        <v>-1.1446661215926648E-2</v>
      </c>
      <c r="D140" s="2">
        <f>'Stock Return Data'!$G$250-'Stock Return Data'!G140</f>
        <v>-1.9408158993845087E-3</v>
      </c>
      <c r="E140" s="2">
        <f>'Stock Return Data'!$I$250-'Stock Return Data'!I140</f>
        <v>-1.9376654448945565E-2</v>
      </c>
      <c r="F140" s="2">
        <f>'Stock Return Data'!$K$250-'Stock Return Data'!K140</f>
        <v>-7.8617072689614303E-3</v>
      </c>
      <c r="G140" s="2">
        <f>'Stock Return Data'!$M$250-'Stock Return Data'!M140</f>
        <v>3.8696183425002404E-3</v>
      </c>
      <c r="H140" s="2">
        <f>'Stock Return Data'!$O$250-'Stock Return Data'!O140</f>
        <v>-2.3877552801540317E-2</v>
      </c>
      <c r="I140" s="2">
        <f>'Stock Return Data'!$Q$250-'Stock Return Data'!Q140</f>
        <v>-6.4382011872063799E-3</v>
      </c>
      <c r="J140" s="2">
        <f>'Stock Return Data'!$S$250-'Stock Return Data'!S140</f>
        <v>-3.064940657134951E-2</v>
      </c>
      <c r="K140" s="2">
        <f>'Stock Return Data'!$U$250-'Stock Return Data'!U140</f>
        <v>-1.6808840529350902E-2</v>
      </c>
      <c r="L140" s="2">
        <f>'Stock Return Data'!$W$250-'Stock Return Data'!W140</f>
        <v>-2.7391067644074202E-2</v>
      </c>
      <c r="M140" s="2">
        <f>'Stock Return Data'!$Y$250-'Stock Return Data'!Y140</f>
        <v>-1.5952685852060278E-2</v>
      </c>
      <c r="N140" s="2">
        <f>'Stock Return Data'!$AA$250-'Stock Return Data'!AA140</f>
        <v>3.0264598236187525E-2</v>
      </c>
      <c r="O140" s="2">
        <f>'Stock Return Data'!$AC$250-'Stock Return Data'!AC140</f>
        <v>-2.4866576386363788E-3</v>
      </c>
      <c r="P140" s="2">
        <f>'Stock Return Data'!$AE$250-'Stock Return Data'!AE140</f>
        <v>-1.5759751499165937E-2</v>
      </c>
    </row>
    <row r="141" spans="1:16" x14ac:dyDescent="0.3">
      <c r="A141" s="1">
        <v>45049</v>
      </c>
      <c r="B141" s="2">
        <f>'Stock Return Data'!$C$250-'Stock Return Data'!C141</f>
        <v>-1.8350520269010264E-2</v>
      </c>
      <c r="C141" s="2">
        <f>'Stock Return Data'!$E$250-'Stock Return Data'!E141</f>
        <v>-1.9649520296741857E-3</v>
      </c>
      <c r="D141" s="2">
        <f>'Stock Return Data'!$G$250-'Stock Return Data'!G141</f>
        <v>9.3572806016171562E-3</v>
      </c>
      <c r="E141" s="2">
        <f>'Stock Return Data'!$I$250-'Stock Return Data'!I141</f>
        <v>6.8372270657679254E-3</v>
      </c>
      <c r="F141" s="2">
        <f>'Stock Return Data'!$K$250-'Stock Return Data'!K141</f>
        <v>-5.3430031289271301E-3</v>
      </c>
      <c r="G141" s="2">
        <f>'Stock Return Data'!$M$250-'Stock Return Data'!M141</f>
        <v>-5.0763048230548519E-3</v>
      </c>
      <c r="H141" s="2">
        <f>'Stock Return Data'!$O$250-'Stock Return Data'!O141</f>
        <v>9.5683034073592993E-3</v>
      </c>
      <c r="I141" s="2">
        <f>'Stock Return Data'!$Q$250-'Stock Return Data'!Q141</f>
        <v>1.3847217731935216E-2</v>
      </c>
      <c r="J141" s="2">
        <f>'Stock Return Data'!$S$250-'Stock Return Data'!S141</f>
        <v>-1.2203151516828558E-3</v>
      </c>
      <c r="K141" s="2">
        <f>'Stock Return Data'!$U$250-'Stock Return Data'!U141</f>
        <v>2.3113861748977269E-2</v>
      </c>
      <c r="L141" s="2">
        <f>'Stock Return Data'!$W$250-'Stock Return Data'!W141</f>
        <v>7.3464645035712095E-3</v>
      </c>
      <c r="M141" s="2">
        <f>'Stock Return Data'!$Y$250-'Stock Return Data'!Y141</f>
        <v>4.893264759458337E-3</v>
      </c>
      <c r="N141" s="2">
        <f>'Stock Return Data'!$AA$250-'Stock Return Data'!AA141</f>
        <v>6.168212694018774E-3</v>
      </c>
      <c r="O141" s="2">
        <f>'Stock Return Data'!$AC$250-'Stock Return Data'!AC141</f>
        <v>-9.4155459199464879E-3</v>
      </c>
      <c r="P141" s="2">
        <f>'Stock Return Data'!$AE$250-'Stock Return Data'!AE141</f>
        <v>2.0626043196354904E-3</v>
      </c>
    </row>
    <row r="142" spans="1:16" x14ac:dyDescent="0.3">
      <c r="A142" s="1">
        <v>45050</v>
      </c>
      <c r="B142" s="2">
        <f>'Stock Return Data'!$C$250-'Stock Return Data'!C142</f>
        <v>-7.1582243146151824E-3</v>
      </c>
      <c r="C142" s="2">
        <f>'Stock Return Data'!$E$250-'Stock Return Data'!E142</f>
        <v>-8.9826488304058094E-4</v>
      </c>
      <c r="D142" s="2">
        <f>'Stock Return Data'!$G$250-'Stock Return Data'!G142</f>
        <v>-6.111704690399968E-3</v>
      </c>
      <c r="E142" s="2">
        <f>'Stock Return Data'!$I$250-'Stock Return Data'!I142</f>
        <v>-3.1269963853535429E-3</v>
      </c>
      <c r="F142" s="2">
        <f>'Stock Return Data'!$K$250-'Stock Return Data'!K142</f>
        <v>-5.9031510513413415E-3</v>
      </c>
      <c r="G142" s="2">
        <f>'Stock Return Data'!$M$250-'Stock Return Data'!M142</f>
        <v>7.2545516495639267E-3</v>
      </c>
      <c r="H142" s="2">
        <f>'Stock Return Data'!$O$250-'Stock Return Data'!O142</f>
        <v>-1.3514759130431467E-3</v>
      </c>
      <c r="I142" s="2">
        <f>'Stock Return Data'!$Q$250-'Stock Return Data'!Q142</f>
        <v>1.7871699267206914E-3</v>
      </c>
      <c r="J142" s="2">
        <f>'Stock Return Data'!$S$250-'Stock Return Data'!S142</f>
        <v>-9.3008138824234258E-3</v>
      </c>
      <c r="K142" s="2">
        <f>'Stock Return Data'!$U$250-'Stock Return Data'!U142</f>
        <v>-1.820536598495566E-2</v>
      </c>
      <c r="L142" s="2">
        <f>'Stock Return Data'!$W$250-'Stock Return Data'!W142</f>
        <v>-3.6090856402296034E-4</v>
      </c>
      <c r="M142" s="2">
        <f>'Stock Return Data'!$Y$250-'Stock Return Data'!Y142</f>
        <v>-9.7051901542342667E-3</v>
      </c>
      <c r="N142" s="2">
        <f>'Stock Return Data'!$AA$250-'Stock Return Data'!AA142</f>
        <v>-5.5560182367709675E-2</v>
      </c>
      <c r="O142" s="2">
        <f>'Stock Return Data'!$AC$250-'Stock Return Data'!AC142</f>
        <v>5.0016828849735052E-4</v>
      </c>
      <c r="P142" s="2">
        <f>'Stock Return Data'!$AE$250-'Stock Return Data'!AE142</f>
        <v>-8.7384990699526828E-3</v>
      </c>
    </row>
    <row r="143" spans="1:16" x14ac:dyDescent="0.3">
      <c r="A143" s="1">
        <v>45051</v>
      </c>
      <c r="B143" s="2">
        <f>'Stock Return Data'!$C$250-'Stock Return Data'!C143</f>
        <v>1.0162113536518778E-2</v>
      </c>
      <c r="C143" s="2">
        <f>'Stock Return Data'!$E$250-'Stock Return Data'!E143</f>
        <v>1.6339239520072185E-3</v>
      </c>
      <c r="D143" s="2">
        <f>'Stock Return Data'!$G$250-'Stock Return Data'!G143</f>
        <v>1.1846996796964592E-2</v>
      </c>
      <c r="E143" s="2">
        <f>'Stock Return Data'!$I$250-'Stock Return Data'!I143</f>
        <v>1.1686174917534963E-2</v>
      </c>
      <c r="F143" s="2">
        <f>'Stock Return Data'!$K$250-'Stock Return Data'!K143</f>
        <v>7.3544461240669674E-3</v>
      </c>
      <c r="G143" s="2">
        <f>'Stock Return Data'!$M$250-'Stock Return Data'!M143</f>
        <v>-8.4890597662840867E-3</v>
      </c>
      <c r="H143" s="2">
        <f>'Stock Return Data'!$O$250-'Stock Return Data'!O143</f>
        <v>1.2405460017632139E-2</v>
      </c>
      <c r="I143" s="2">
        <f>'Stock Return Data'!$Q$250-'Stock Return Data'!Q143</f>
        <v>-6.6986888414461848E-3</v>
      </c>
      <c r="J143" s="2">
        <f>'Stock Return Data'!$S$250-'Stock Return Data'!S143</f>
        <v>-5.0305086916485565E-3</v>
      </c>
      <c r="K143" s="2">
        <f>'Stock Return Data'!$U$250-'Stock Return Data'!U143</f>
        <v>3.6792086748221473E-2</v>
      </c>
      <c r="L143" s="2">
        <f>'Stock Return Data'!$W$250-'Stock Return Data'!W143</f>
        <v>3.8748969189833476E-2</v>
      </c>
      <c r="M143" s="2">
        <f>'Stock Return Data'!$Y$250-'Stock Return Data'!Y143</f>
        <v>-3.5985875645258514E-2</v>
      </c>
      <c r="N143" s="2">
        <f>'Stock Return Data'!$AA$250-'Stock Return Data'!AA143</f>
        <v>3.542592056466707E-4</v>
      </c>
      <c r="O143" s="2">
        <f>'Stock Return Data'!$AC$250-'Stock Return Data'!AC143</f>
        <v>1.8896231154667143E-2</v>
      </c>
      <c r="P143" s="2">
        <f>'Stock Return Data'!$AE$250-'Stock Return Data'!AE143</f>
        <v>-3.7804433677556558E-2</v>
      </c>
    </row>
    <row r="144" spans="1:16" x14ac:dyDescent="0.3">
      <c r="A144" s="1">
        <v>45054</v>
      </c>
      <c r="B144" s="2">
        <f>'Stock Return Data'!$C$250-'Stock Return Data'!C144</f>
        <v>-8.1029857726520847E-3</v>
      </c>
      <c r="C144" s="2">
        <f>'Stock Return Data'!$E$250-'Stock Return Data'!E144</f>
        <v>2.0589331015176335E-2</v>
      </c>
      <c r="D144" s="2">
        <f>'Stock Return Data'!$G$250-'Stock Return Data'!G144</f>
        <v>-1.7835552512589462E-2</v>
      </c>
      <c r="E144" s="2">
        <f>'Stock Return Data'!$I$250-'Stock Return Data'!I144</f>
        <v>-4.8224580491727179E-3</v>
      </c>
      <c r="F144" s="2">
        <f>'Stock Return Data'!$K$250-'Stock Return Data'!K144</f>
        <v>-4.0827580810431068E-3</v>
      </c>
      <c r="G144" s="2">
        <f>'Stock Return Data'!$M$250-'Stock Return Data'!M144</f>
        <v>-5.0125812761885064E-3</v>
      </c>
      <c r="H144" s="2">
        <f>'Stock Return Data'!$O$250-'Stock Return Data'!O144</f>
        <v>3.4058310637582875E-3</v>
      </c>
      <c r="I144" s="2">
        <f>'Stock Return Data'!$Q$250-'Stock Return Data'!Q144</f>
        <v>7.1312271489132467E-3</v>
      </c>
      <c r="J144" s="2">
        <f>'Stock Return Data'!$S$250-'Stock Return Data'!S144</f>
        <v>1.3079886251377465E-2</v>
      </c>
      <c r="K144" s="2">
        <f>'Stock Return Data'!$U$250-'Stock Return Data'!U144</f>
        <v>-6.2839800975493373E-3</v>
      </c>
      <c r="L144" s="2">
        <f>'Stock Return Data'!$W$250-'Stock Return Data'!W144</f>
        <v>-4.6783957757289552E-3</v>
      </c>
      <c r="M144" s="2">
        <f>'Stock Return Data'!$Y$250-'Stock Return Data'!Y144</f>
        <v>-3.6062571939375287E-2</v>
      </c>
      <c r="N144" s="2">
        <f>'Stock Return Data'!$AA$250-'Stock Return Data'!AA144</f>
        <v>1.7728906335637264E-2</v>
      </c>
      <c r="O144" s="2">
        <f>'Stock Return Data'!$AC$250-'Stock Return Data'!AC144</f>
        <v>-1.1994924149162544E-2</v>
      </c>
      <c r="P144" s="2">
        <f>'Stock Return Data'!$AE$250-'Stock Return Data'!AE144</f>
        <v>-1.0764676362139475E-2</v>
      </c>
    </row>
    <row r="145" spans="1:16" x14ac:dyDescent="0.3">
      <c r="A145" s="1">
        <v>45055</v>
      </c>
      <c r="B145" s="2">
        <f>'Stock Return Data'!$C$250-'Stock Return Data'!C145</f>
        <v>-1.0256365803057133E-3</v>
      </c>
      <c r="C145" s="2">
        <f>'Stock Return Data'!$E$250-'Stock Return Data'!E145</f>
        <v>-1.360773438910913E-2</v>
      </c>
      <c r="D145" s="2">
        <f>'Stock Return Data'!$G$250-'Stock Return Data'!G145</f>
        <v>-1.7197166736253172E-3</v>
      </c>
      <c r="E145" s="2">
        <f>'Stock Return Data'!$I$250-'Stock Return Data'!I145</f>
        <v>-3.6897956270976148E-3</v>
      </c>
      <c r="F145" s="2">
        <f>'Stock Return Data'!$K$250-'Stock Return Data'!K145</f>
        <v>-7.6569567545684818E-3</v>
      </c>
      <c r="G145" s="2">
        <f>'Stock Return Data'!$M$250-'Stock Return Data'!M145</f>
        <v>1.9015769553291345E-2</v>
      </c>
      <c r="H145" s="2">
        <f>'Stock Return Data'!$O$250-'Stock Return Data'!O145</f>
        <v>1.9768935071881452E-3</v>
      </c>
      <c r="I145" s="2">
        <f>'Stock Return Data'!$Q$250-'Stock Return Data'!Q145</f>
        <v>-1.7422013118699592E-3</v>
      </c>
      <c r="J145" s="2">
        <f>'Stock Return Data'!$S$250-'Stock Return Data'!S145</f>
        <v>-4.2290313499989641E-3</v>
      </c>
      <c r="K145" s="2">
        <f>'Stock Return Data'!$U$250-'Stock Return Data'!U145</f>
        <v>2.985889861857198E-2</v>
      </c>
      <c r="L145" s="2">
        <f>'Stock Return Data'!$W$250-'Stock Return Data'!W145</f>
        <v>1.7498082290481415E-2</v>
      </c>
      <c r="M145" s="2">
        <f>'Stock Return Data'!$Y$250-'Stock Return Data'!Y145</f>
        <v>3.8625863509248848E-2</v>
      </c>
      <c r="N145" s="2">
        <f>'Stock Return Data'!$AA$250-'Stock Return Data'!AA145</f>
        <v>2.3712072343141634E-2</v>
      </c>
      <c r="O145" s="2">
        <f>'Stock Return Data'!$AC$250-'Stock Return Data'!AC145</f>
        <v>-2.2145177988476912E-3</v>
      </c>
      <c r="P145" s="2">
        <f>'Stock Return Data'!$AE$250-'Stock Return Data'!AE145</f>
        <v>1.3362386480088406E-3</v>
      </c>
    </row>
    <row r="146" spans="1:16" x14ac:dyDescent="0.3">
      <c r="A146" s="1">
        <v>45056</v>
      </c>
      <c r="B146" s="2">
        <f>'Stock Return Data'!$C$250-'Stock Return Data'!C146</f>
        <v>-3.3446217729385629E-3</v>
      </c>
      <c r="C146" s="2">
        <f>'Stock Return Data'!$E$250-'Stock Return Data'!E146</f>
        <v>5.7714283915842601E-4</v>
      </c>
      <c r="D146" s="2">
        <f>'Stock Return Data'!$G$250-'Stock Return Data'!G146</f>
        <v>1.9501110294927609E-3</v>
      </c>
      <c r="E146" s="2">
        <f>'Stock Return Data'!$I$250-'Stock Return Data'!I146</f>
        <v>6.2028818768560031E-3</v>
      </c>
      <c r="F146" s="2">
        <f>'Stock Return Data'!$K$250-'Stock Return Data'!K146</f>
        <v>-1.6241509865534669E-3</v>
      </c>
      <c r="G146" s="2">
        <f>'Stock Return Data'!$M$250-'Stock Return Data'!M146</f>
        <v>-2.3726221906416891E-3</v>
      </c>
      <c r="H146" s="2">
        <f>'Stock Return Data'!$O$250-'Stock Return Data'!O146</f>
        <v>6.7375443348127026E-3</v>
      </c>
      <c r="I146" s="2">
        <f>'Stock Return Data'!$Q$250-'Stock Return Data'!Q146</f>
        <v>6.2113527166315491E-3</v>
      </c>
      <c r="J146" s="2">
        <f>'Stock Return Data'!$S$250-'Stock Return Data'!S146</f>
        <v>3.8016874780263431E-3</v>
      </c>
      <c r="K146" s="2">
        <f>'Stock Return Data'!$U$250-'Stock Return Data'!U146</f>
        <v>1.2175859840663203E-2</v>
      </c>
      <c r="L146" s="2">
        <f>'Stock Return Data'!$W$250-'Stock Return Data'!W146</f>
        <v>8.9371637113234426E-3</v>
      </c>
      <c r="M146" s="2">
        <f>'Stock Return Data'!$Y$250-'Stock Return Data'!Y146</f>
        <v>1.2991821994409727E-3</v>
      </c>
      <c r="N146" s="2">
        <f>'Stock Return Data'!$AA$250-'Stock Return Data'!AA146</f>
        <v>1.2120593646399816E-2</v>
      </c>
      <c r="O146" s="2">
        <f>'Stock Return Data'!$AC$250-'Stock Return Data'!AC146</f>
        <v>-3.4354309896497777E-3</v>
      </c>
      <c r="P146" s="2">
        <f>'Stock Return Data'!$AE$250-'Stock Return Data'!AE146</f>
        <v>-7.5667071339216747E-3</v>
      </c>
    </row>
    <row r="147" spans="1:16" x14ac:dyDescent="0.3">
      <c r="A147" s="1">
        <v>45057</v>
      </c>
      <c r="B147" s="2">
        <f>'Stock Return Data'!$C$250-'Stock Return Data'!C147</f>
        <v>-3.7858807733393805E-3</v>
      </c>
      <c r="C147" s="2">
        <f>'Stock Return Data'!$E$250-'Stock Return Data'!E147</f>
        <v>3.1144208978022142E-3</v>
      </c>
      <c r="D147" s="2">
        <f>'Stock Return Data'!$G$250-'Stock Return Data'!G147</f>
        <v>-7.7868776901865574E-3</v>
      </c>
      <c r="E147" s="2">
        <f>'Stock Return Data'!$I$250-'Stock Return Data'!I147</f>
        <v>5.9998587444016534E-3</v>
      </c>
      <c r="F147" s="2">
        <f>'Stock Return Data'!$K$250-'Stock Return Data'!K147</f>
        <v>4.9129470699408057E-3</v>
      </c>
      <c r="G147" s="2">
        <f>'Stock Return Data'!$M$250-'Stock Return Data'!M147</f>
        <v>1.2922252766354973E-2</v>
      </c>
      <c r="H147" s="2">
        <f>'Stock Return Data'!$O$250-'Stock Return Data'!O147</f>
        <v>-1.0415874284985652E-2</v>
      </c>
      <c r="I147" s="2">
        <f>'Stock Return Data'!$Q$250-'Stock Return Data'!Q147</f>
        <v>5.3766195899993444E-2</v>
      </c>
      <c r="J147" s="2">
        <f>'Stock Return Data'!$S$250-'Stock Return Data'!S147</f>
        <v>-6.7100770624010054E-3</v>
      </c>
      <c r="K147" s="2">
        <f>'Stock Return Data'!$U$250-'Stock Return Data'!U147</f>
        <v>9.203434902576399E-3</v>
      </c>
      <c r="L147" s="2">
        <f>'Stock Return Data'!$W$250-'Stock Return Data'!W147</f>
        <v>4.0066271056543312E-3</v>
      </c>
      <c r="M147" s="2">
        <f>'Stock Return Data'!$Y$250-'Stock Return Data'!Y147</f>
        <v>7.6155372499603271E-4</v>
      </c>
      <c r="N147" s="2">
        <f>'Stock Return Data'!$AA$250-'Stock Return Data'!AA147</f>
        <v>6.168212694018774E-3</v>
      </c>
      <c r="O147" s="2">
        <f>'Stock Return Data'!$AC$250-'Stock Return Data'!AC147</f>
        <v>-9.7859862537010393E-3</v>
      </c>
      <c r="P147" s="2">
        <f>'Stock Return Data'!$AE$250-'Stock Return Data'!AE147</f>
        <v>2.4653416031433051E-3</v>
      </c>
    </row>
    <row r="148" spans="1:16" x14ac:dyDescent="0.3">
      <c r="A148" s="1">
        <v>45058</v>
      </c>
      <c r="B148" s="2">
        <f>'Stock Return Data'!$C$250-'Stock Return Data'!C148</f>
        <v>1.3274879631882595E-2</v>
      </c>
      <c r="C148" s="2">
        <f>'Stock Return Data'!$E$250-'Stock Return Data'!E148</f>
        <v>6.0814143300979978E-3</v>
      </c>
      <c r="D148" s="2">
        <f>'Stock Return Data'!$G$250-'Stock Return Data'!G148</f>
        <v>-5.4995289845176229E-3</v>
      </c>
      <c r="E148" s="2">
        <f>'Stock Return Data'!$I$250-'Stock Return Data'!I148</f>
        <v>9.0176881735539501E-3</v>
      </c>
      <c r="F148" s="2">
        <f>'Stock Return Data'!$K$250-'Stock Return Data'!K148</f>
        <v>6.1167298668522736E-3</v>
      </c>
      <c r="G148" s="2">
        <f>'Stock Return Data'!$M$250-'Stock Return Data'!M148</f>
        <v>1.1658265920631281E-3</v>
      </c>
      <c r="H148" s="2">
        <f>'Stock Return Data'!$O$250-'Stock Return Data'!O148</f>
        <v>-1.536753963503619E-2</v>
      </c>
      <c r="I148" s="2">
        <f>'Stock Return Data'!$Q$250-'Stock Return Data'!Q148</f>
        <v>1.1429911679704877E-2</v>
      </c>
      <c r="J148" s="2">
        <f>'Stock Return Data'!$S$250-'Stock Return Data'!S148</f>
        <v>-3.1228905645394375E-2</v>
      </c>
      <c r="K148" s="2">
        <f>'Stock Return Data'!$U$250-'Stock Return Data'!U148</f>
        <v>4.6647843641783185E-3</v>
      </c>
      <c r="L148" s="2">
        <f>'Stock Return Data'!$W$250-'Stock Return Data'!W148</f>
        <v>-4.3507793472722656E-3</v>
      </c>
      <c r="M148" s="2">
        <f>'Stock Return Data'!$Y$250-'Stock Return Data'!Y148</f>
        <v>1.3344563856375669E-2</v>
      </c>
      <c r="N148" s="2">
        <f>'Stock Return Data'!$AA$250-'Stock Return Data'!AA148</f>
        <v>1.8144260598210372E-2</v>
      </c>
      <c r="O148" s="2">
        <f>'Stock Return Data'!$AC$250-'Stock Return Data'!AC148</f>
        <v>-2.8899851488301638E-3</v>
      </c>
      <c r="P148" s="2">
        <f>'Stock Return Data'!$AE$250-'Stock Return Data'!AE148</f>
        <v>3.3536759885005973E-3</v>
      </c>
    </row>
    <row r="149" spans="1:16" x14ac:dyDescent="0.3">
      <c r="A149" s="1">
        <v>45061</v>
      </c>
      <c r="B149" s="2">
        <f>'Stock Return Data'!$C$250-'Stock Return Data'!C149</f>
        <v>-1.9575746804042192E-3</v>
      </c>
      <c r="C149" s="2">
        <f>'Stock Return Data'!$E$250-'Stock Return Data'!E149</f>
        <v>-9.8508209572968491E-3</v>
      </c>
      <c r="D149" s="2">
        <f>'Stock Return Data'!$G$250-'Stock Return Data'!G149</f>
        <v>-2.5780845011426764E-3</v>
      </c>
      <c r="E149" s="2">
        <f>'Stock Return Data'!$I$250-'Stock Return Data'!I149</f>
        <v>-1.0220620997089003E-2</v>
      </c>
      <c r="F149" s="2">
        <f>'Stock Return Data'!$K$250-'Stock Return Data'!K149</f>
        <v>-6.4276637753947468E-3</v>
      </c>
      <c r="G149" s="2">
        <f>'Stock Return Data'!$M$250-'Stock Return Data'!M149</f>
        <v>-1.6196387307409993E-2</v>
      </c>
      <c r="H149" s="2">
        <f>'Stock Return Data'!$O$250-'Stock Return Data'!O149</f>
        <v>2.2784738519272471E-2</v>
      </c>
      <c r="I149" s="2">
        <f>'Stock Return Data'!$Q$250-'Stock Return Data'!Q149</f>
        <v>-9.5516918825335612E-3</v>
      </c>
      <c r="J149" s="2">
        <f>'Stock Return Data'!$S$250-'Stock Return Data'!S149</f>
        <v>-3.869974148521093E-2</v>
      </c>
      <c r="K149" s="2">
        <f>'Stock Return Data'!$U$250-'Stock Return Data'!U149</f>
        <v>-3.4508960372939337E-2</v>
      </c>
      <c r="L149" s="2">
        <f>'Stock Return Data'!$W$250-'Stock Return Data'!W149</f>
        <v>-2.1197635739102744E-2</v>
      </c>
      <c r="M149" s="2">
        <f>'Stock Return Data'!$Y$250-'Stock Return Data'!Y149</f>
        <v>1.5626720359404433E-2</v>
      </c>
      <c r="N149" s="2">
        <f>'Stock Return Data'!$AA$250-'Stock Return Data'!AA149</f>
        <v>6.168212694018774E-3</v>
      </c>
      <c r="O149" s="2">
        <f>'Stock Return Data'!$AC$250-'Stock Return Data'!AC149</f>
        <v>-4.5671583293311431E-3</v>
      </c>
      <c r="P149" s="2">
        <f>'Stock Return Data'!$AE$250-'Stock Return Data'!AE149</f>
        <v>3.8420252088713735E-3</v>
      </c>
    </row>
    <row r="150" spans="1:16" x14ac:dyDescent="0.3">
      <c r="A150" s="1">
        <v>45062</v>
      </c>
      <c r="B150" s="2">
        <f>'Stock Return Data'!$C$250-'Stock Return Data'!C150</f>
        <v>-6.1271208793808006E-3</v>
      </c>
      <c r="C150" s="2">
        <f>'Stock Return Data'!$E$250-'Stock Return Data'!E150</f>
        <v>-1.224935262524153E-2</v>
      </c>
      <c r="D150" s="2">
        <f>'Stock Return Data'!$G$250-'Stock Return Data'!G150</f>
        <v>9.5306083054004665E-3</v>
      </c>
      <c r="E150" s="2">
        <f>'Stock Return Data'!$I$250-'Stock Return Data'!I150</f>
        <v>-4.3886365352084015E-3</v>
      </c>
      <c r="F150" s="2">
        <f>'Stock Return Data'!$K$250-'Stock Return Data'!K150</f>
        <v>-3.1902182694603903E-2</v>
      </c>
      <c r="G150" s="2">
        <f>'Stock Return Data'!$M$250-'Stock Return Data'!M150</f>
        <v>1.02843181276471E-2</v>
      </c>
      <c r="H150" s="2">
        <f>'Stock Return Data'!$O$250-'Stock Return Data'!O150</f>
        <v>-1.2533388227754585E-2</v>
      </c>
      <c r="I150" s="2">
        <f>'Stock Return Data'!$Q$250-'Stock Return Data'!Q150</f>
        <v>1.0787319047094082E-2</v>
      </c>
      <c r="J150" s="2">
        <f>'Stock Return Data'!$S$250-'Stock Return Data'!S150</f>
        <v>2.4782310659279164E-2</v>
      </c>
      <c r="K150" s="2">
        <f>'Stock Return Data'!$U$250-'Stock Return Data'!U150</f>
        <v>2.7463629205409498E-2</v>
      </c>
      <c r="L150" s="2">
        <f>'Stock Return Data'!$W$250-'Stock Return Data'!W150</f>
        <v>3.2283917645776622E-2</v>
      </c>
      <c r="M150" s="2">
        <f>'Stock Return Data'!$Y$250-'Stock Return Data'!Y150</f>
        <v>1.6585721045756896E-2</v>
      </c>
      <c r="N150" s="2">
        <f>'Stock Return Data'!$AA$250-'Stock Return Data'!AA150</f>
        <v>1.2228818754624874E-2</v>
      </c>
      <c r="O150" s="2">
        <f>'Stock Return Data'!$AC$250-'Stock Return Data'!AC150</f>
        <v>-1.4628053827909947E-2</v>
      </c>
      <c r="P150" s="2">
        <f>'Stock Return Data'!$AE$250-'Stock Return Data'!AE150</f>
        <v>-6.3182782548526113E-3</v>
      </c>
    </row>
    <row r="151" spans="1:16" x14ac:dyDescent="0.3">
      <c r="A151" s="1">
        <v>45063</v>
      </c>
      <c r="B151" s="2">
        <f>'Stock Return Data'!$C$250-'Stock Return Data'!C151</f>
        <v>3.1485348319684504E-3</v>
      </c>
      <c r="C151" s="2">
        <f>'Stock Return Data'!$E$250-'Stock Return Data'!E151</f>
        <v>-1.2742819127512656E-3</v>
      </c>
      <c r="D151" s="2">
        <f>'Stock Return Data'!$G$250-'Stock Return Data'!G151</f>
        <v>1.6108282987376696E-2</v>
      </c>
      <c r="E151" s="2">
        <f>'Stock Return Data'!$I$250-'Stock Return Data'!I151</f>
        <v>1.4102559312354134E-2</v>
      </c>
      <c r="F151" s="2">
        <f>'Stock Return Data'!$K$250-'Stock Return Data'!K151</f>
        <v>-4.9697849611741989E-3</v>
      </c>
      <c r="G151" s="2">
        <f>'Stock Return Data'!$M$250-'Stock Return Data'!M151</f>
        <v>-7.3247114661918206E-3</v>
      </c>
      <c r="H151" s="2">
        <f>'Stock Return Data'!$O$250-'Stock Return Data'!O151</f>
        <v>1.5435271840369233E-2</v>
      </c>
      <c r="I151" s="2">
        <f>'Stock Return Data'!$Q$250-'Stock Return Data'!Q151</f>
        <v>5.4539842214828133E-3</v>
      </c>
      <c r="J151" s="2">
        <f>'Stock Return Data'!$S$250-'Stock Return Data'!S151</f>
        <v>-2.7834201017230883E-2</v>
      </c>
      <c r="K151" s="2">
        <f>'Stock Return Data'!$U$250-'Stock Return Data'!U151</f>
        <v>2.2601599256478019E-2</v>
      </c>
      <c r="L151" s="2">
        <f>'Stock Return Data'!$W$250-'Stock Return Data'!W151</f>
        <v>1.7552839535049658E-3</v>
      </c>
      <c r="M151" s="2">
        <f>'Stock Return Data'!$Y$250-'Stock Return Data'!Y151</f>
        <v>-1.0913447920389896E-2</v>
      </c>
      <c r="N151" s="2">
        <f>'Stock Return Data'!$AA$250-'Stock Return Data'!AA151</f>
        <v>-4.8709836086469081E-2</v>
      </c>
      <c r="O151" s="2">
        <f>'Stock Return Data'!$AC$250-'Stock Return Data'!AC151</f>
        <v>1.7778994460092169E-2</v>
      </c>
      <c r="P151" s="2">
        <f>'Stock Return Data'!$AE$250-'Stock Return Data'!AE151</f>
        <v>-4.8918612731630624E-3</v>
      </c>
    </row>
    <row r="152" spans="1:16" x14ac:dyDescent="0.3">
      <c r="A152" s="1">
        <v>45064</v>
      </c>
      <c r="B152" s="2">
        <f>'Stock Return Data'!$C$250-'Stock Return Data'!C152</f>
        <v>5.4613222413686692E-3</v>
      </c>
      <c r="C152" s="2">
        <f>'Stock Return Data'!$E$250-'Stock Return Data'!E152</f>
        <v>9.701521540460542E-3</v>
      </c>
      <c r="D152" s="2">
        <f>'Stock Return Data'!$G$250-'Stock Return Data'!G152</f>
        <v>-3.6773923462882349E-3</v>
      </c>
      <c r="E152" s="2">
        <f>'Stock Return Data'!$I$250-'Stock Return Data'!I152</f>
        <v>1.0617739098994542E-3</v>
      </c>
      <c r="F152" s="2">
        <f>'Stock Return Data'!$K$250-'Stock Return Data'!K152</f>
        <v>1.9056205349196803E-2</v>
      </c>
      <c r="G152" s="2">
        <f>'Stock Return Data'!$M$250-'Stock Return Data'!M152</f>
        <v>1.9760013529052795E-2</v>
      </c>
      <c r="H152" s="2">
        <f>'Stock Return Data'!$O$250-'Stock Return Data'!O152</f>
        <v>8.0931397288608736E-3</v>
      </c>
      <c r="I152" s="2">
        <f>'Stock Return Data'!$Q$250-'Stock Return Data'!Q152</f>
        <v>1.6188446177942475E-2</v>
      </c>
      <c r="J152" s="2">
        <f>'Stock Return Data'!$S$250-'Stock Return Data'!S152</f>
        <v>-2.0784437735467672E-2</v>
      </c>
      <c r="K152" s="2">
        <f>'Stock Return Data'!$U$250-'Stock Return Data'!U152</f>
        <v>1.9263050432843246E-3</v>
      </c>
      <c r="L152" s="2">
        <f>'Stock Return Data'!$W$250-'Stock Return Data'!W152</f>
        <v>3.2195127788641059E-2</v>
      </c>
      <c r="M152" s="2">
        <f>'Stock Return Data'!$Y$250-'Stock Return Data'!Y152</f>
        <v>-1.4009782773861279E-2</v>
      </c>
      <c r="N152" s="2">
        <f>'Stock Return Data'!$AA$250-'Stock Return Data'!AA152</f>
        <v>2.3509253156446565E-2</v>
      </c>
      <c r="O152" s="2">
        <f>'Stock Return Data'!$AC$250-'Stock Return Data'!AC152</f>
        <v>1.5907953632985073E-2</v>
      </c>
      <c r="P152" s="2">
        <f>'Stock Return Data'!$AE$250-'Stock Return Data'!AE152</f>
        <v>1.0603458282362348E-2</v>
      </c>
    </row>
    <row r="153" spans="1:16" x14ac:dyDescent="0.3">
      <c r="A153" s="1">
        <v>45065</v>
      </c>
      <c r="B153" s="2">
        <f>'Stock Return Data'!$C$250-'Stock Return Data'!C153</f>
        <v>8.72552494723303E-3</v>
      </c>
      <c r="C153" s="2">
        <f>'Stock Return Data'!$E$250-'Stock Return Data'!E153</f>
        <v>1.7137422442368988E-4</v>
      </c>
      <c r="D153" s="2">
        <f>'Stock Return Data'!$G$250-'Stock Return Data'!G153</f>
        <v>-1.300539212840497E-2</v>
      </c>
      <c r="E153" s="2">
        <f>'Stock Return Data'!$I$250-'Stock Return Data'!I153</f>
        <v>-1.8038933061228082E-2</v>
      </c>
      <c r="F153" s="2">
        <f>'Stock Return Data'!$K$250-'Stock Return Data'!K153</f>
        <v>7.706585270795558E-4</v>
      </c>
      <c r="G153" s="2">
        <f>'Stock Return Data'!$M$250-'Stock Return Data'!M153</f>
        <v>9.2741466440029877E-4</v>
      </c>
      <c r="H153" s="2">
        <f>'Stock Return Data'!$O$250-'Stock Return Data'!O153</f>
        <v>2.2626985153808163E-2</v>
      </c>
      <c r="I153" s="2">
        <f>'Stock Return Data'!$Q$250-'Stock Return Data'!Q153</f>
        <v>1.1962313138644959E-3</v>
      </c>
      <c r="J153" s="2">
        <f>'Stock Return Data'!$S$250-'Stock Return Data'!S153</f>
        <v>-1.9085658082442444E-2</v>
      </c>
      <c r="K153" s="2">
        <f>'Stock Return Data'!$U$250-'Stock Return Data'!U153</f>
        <v>1.1572206948477857E-4</v>
      </c>
      <c r="L153" s="2">
        <f>'Stock Return Data'!$W$250-'Stock Return Data'!W153</f>
        <v>2.8311681923263998E-3</v>
      </c>
      <c r="M153" s="2">
        <f>'Stock Return Data'!$Y$250-'Stock Return Data'!Y153</f>
        <v>-3.0849959776332814E-2</v>
      </c>
      <c r="N153" s="2">
        <f>'Stock Return Data'!$AA$250-'Stock Return Data'!AA153</f>
        <v>6.168212694018774E-3</v>
      </c>
      <c r="O153" s="2">
        <f>'Stock Return Data'!$AC$250-'Stock Return Data'!AC153</f>
        <v>-5.3639387142145429E-3</v>
      </c>
      <c r="P153" s="2">
        <f>'Stock Return Data'!$AE$250-'Stock Return Data'!AE153</f>
        <v>1.7805877756882737E-3</v>
      </c>
    </row>
    <row r="154" spans="1:16" x14ac:dyDescent="0.3">
      <c r="A154" s="1">
        <v>45068</v>
      </c>
      <c r="B154" s="2">
        <f>'Stock Return Data'!$C$250-'Stock Return Data'!C154</f>
        <v>-3.093864652274755E-2</v>
      </c>
      <c r="C154" s="2">
        <f>'Stock Return Data'!$E$250-'Stock Return Data'!E154</f>
        <v>6.4253955996598083E-3</v>
      </c>
      <c r="D154" s="2">
        <f>'Stock Return Data'!$G$250-'Stock Return Data'!G154</f>
        <v>-2.1065858552156994E-2</v>
      </c>
      <c r="E154" s="2">
        <f>'Stock Return Data'!$I$250-'Stock Return Data'!I154</f>
        <v>-1.8495425608627849E-2</v>
      </c>
      <c r="F154" s="2">
        <f>'Stock Return Data'!$K$250-'Stock Return Data'!K154</f>
        <v>-1.1431178686531899E-2</v>
      </c>
      <c r="G154" s="2">
        <f>'Stock Return Data'!$M$250-'Stock Return Data'!M154</f>
        <v>-1.0386026535860156E-2</v>
      </c>
      <c r="H154" s="2">
        <f>'Stock Return Data'!$O$250-'Stock Return Data'!O154</f>
        <v>-1.6632279966207378E-2</v>
      </c>
      <c r="I154" s="2">
        <f>'Stock Return Data'!$Q$250-'Stock Return Data'!Q154</f>
        <v>-1.0081443121126452E-2</v>
      </c>
      <c r="J154" s="2">
        <f>'Stock Return Data'!$S$250-'Stock Return Data'!S154</f>
        <v>-1.2161817238646505E-2</v>
      </c>
      <c r="K154" s="2">
        <f>'Stock Return Data'!$U$250-'Stock Return Data'!U154</f>
        <v>1.0449149079572598E-3</v>
      </c>
      <c r="L154" s="2">
        <f>'Stock Return Data'!$W$250-'Stock Return Data'!W154</f>
        <v>1.1311127718724417E-2</v>
      </c>
      <c r="M154" s="2">
        <f>'Stock Return Data'!$Y$250-'Stock Return Data'!Y154</f>
        <v>-6.3610366487065584E-2</v>
      </c>
      <c r="N154" s="2">
        <f>'Stock Return Data'!$AA$250-'Stock Return Data'!AA154</f>
        <v>-8.2067081423628188E-2</v>
      </c>
      <c r="O154" s="2">
        <f>'Stock Return Data'!$AC$250-'Stock Return Data'!AC154</f>
        <v>-9.5473141141262229E-4</v>
      </c>
      <c r="P154" s="2">
        <f>'Stock Return Data'!$AE$250-'Stock Return Data'!AE154</f>
        <v>2.2242252231916937E-3</v>
      </c>
    </row>
    <row r="155" spans="1:16" x14ac:dyDescent="0.3">
      <c r="A155" s="1">
        <v>45069</v>
      </c>
      <c r="B155" s="2">
        <f>'Stock Return Data'!$C$250-'Stock Return Data'!C155</f>
        <v>2.4391689546991478E-2</v>
      </c>
      <c r="C155" s="2">
        <f>'Stock Return Data'!$E$250-'Stock Return Data'!E155</f>
        <v>-1.0902041069241891E-3</v>
      </c>
      <c r="D155" s="2">
        <f>'Stock Return Data'!$G$250-'Stock Return Data'!G155</f>
        <v>1.2463603285945245E-2</v>
      </c>
      <c r="E155" s="2">
        <f>'Stock Return Data'!$I$250-'Stock Return Data'!I155</f>
        <v>-5.2680192681746844E-3</v>
      </c>
      <c r="F155" s="2">
        <f>'Stock Return Data'!$K$250-'Stock Return Data'!K155</f>
        <v>-1.9875771065169717E-2</v>
      </c>
      <c r="G155" s="2">
        <f>'Stock Return Data'!$M$250-'Stock Return Data'!M155</f>
        <v>-9.0742035608619449E-3</v>
      </c>
      <c r="H155" s="2">
        <f>'Stock Return Data'!$O$250-'Stock Return Data'!O155</f>
        <v>1.3238553967057684E-2</v>
      </c>
      <c r="I155" s="2">
        <f>'Stock Return Data'!$Q$250-'Stock Return Data'!Q155</f>
        <v>1.0590887067370783E-2</v>
      </c>
      <c r="J155" s="2">
        <f>'Stock Return Data'!$S$250-'Stock Return Data'!S155</f>
        <v>-7.5935938516657575E-4</v>
      </c>
      <c r="K155" s="2">
        <f>'Stock Return Data'!$U$250-'Stock Return Data'!U155</f>
        <v>8.2757629082879508E-3</v>
      </c>
      <c r="L155" s="2">
        <f>'Stock Return Data'!$W$250-'Stock Return Data'!W155</f>
        <v>-6.4801405789175759E-3</v>
      </c>
      <c r="M155" s="2">
        <f>'Stock Return Data'!$Y$250-'Stock Return Data'!Y155</f>
        <v>-4.2743926359883342E-3</v>
      </c>
      <c r="N155" s="2">
        <f>'Stock Return Data'!$AA$250-'Stock Return Data'!AA155</f>
        <v>-1.5453408927602849E-2</v>
      </c>
      <c r="O155" s="2">
        <f>'Stock Return Data'!$AC$250-'Stock Return Data'!AC155</f>
        <v>-2.6492340524976827E-3</v>
      </c>
      <c r="P155" s="2">
        <f>'Stock Return Data'!$AE$250-'Stock Return Data'!AE155</f>
        <v>-1.6254970273177644E-2</v>
      </c>
    </row>
    <row r="156" spans="1:16" x14ac:dyDescent="0.3">
      <c r="A156" s="1">
        <v>45070</v>
      </c>
      <c r="B156" s="2">
        <f>'Stock Return Data'!$C$250-'Stock Return Data'!C156</f>
        <v>-7.0367329253134513E-3</v>
      </c>
      <c r="C156" s="2">
        <f>'Stock Return Data'!$E$250-'Stock Return Data'!E156</f>
        <v>-5.6806851061775993E-3</v>
      </c>
      <c r="D156" s="2">
        <f>'Stock Return Data'!$G$250-'Stock Return Data'!G156</f>
        <v>-2.852674941489621E-3</v>
      </c>
      <c r="E156" s="2">
        <f>'Stock Return Data'!$I$250-'Stock Return Data'!I156</f>
        <v>1.4168612879797752E-3</v>
      </c>
      <c r="F156" s="2">
        <f>'Stock Return Data'!$K$250-'Stock Return Data'!K156</f>
        <v>-5.9512774042000099E-3</v>
      </c>
      <c r="G156" s="2">
        <f>'Stock Return Data'!$M$250-'Stock Return Data'!M156</f>
        <v>-8.8515106997575106E-3</v>
      </c>
      <c r="H156" s="2">
        <f>'Stock Return Data'!$O$250-'Stock Return Data'!O156</f>
        <v>3.8885982127027504E-3</v>
      </c>
      <c r="I156" s="2">
        <f>'Stock Return Data'!$Q$250-'Stock Return Data'!Q156</f>
        <v>7.7296328599152503E-3</v>
      </c>
      <c r="J156" s="2">
        <f>'Stock Return Data'!$S$250-'Stock Return Data'!S156</f>
        <v>-5.8110736039519396E-3</v>
      </c>
      <c r="K156" s="2">
        <f>'Stock Return Data'!$U$250-'Stock Return Data'!U156</f>
        <v>4.4384815451729929E-4</v>
      </c>
      <c r="L156" s="2">
        <f>'Stock Return Data'!$W$250-'Stock Return Data'!W156</f>
        <v>2.082733269505338E-3</v>
      </c>
      <c r="M156" s="2">
        <f>'Stock Return Data'!$Y$250-'Stock Return Data'!Y156</f>
        <v>-5.7226564180015205E-2</v>
      </c>
      <c r="N156" s="2">
        <f>'Stock Return Data'!$AA$250-'Stock Return Data'!AA156</f>
        <v>-5.7323850798044938E-2</v>
      </c>
      <c r="O156" s="2">
        <f>'Stock Return Data'!$AC$250-'Stock Return Data'!AC156</f>
        <v>-4.6271045404129151E-4</v>
      </c>
      <c r="P156" s="2">
        <f>'Stock Return Data'!$AE$250-'Stock Return Data'!AE156</f>
        <v>-7.8587631267553366E-3</v>
      </c>
    </row>
    <row r="157" spans="1:16" x14ac:dyDescent="0.3">
      <c r="A157" s="1">
        <v>45071</v>
      </c>
      <c r="B157" s="2">
        <f>'Stock Return Data'!$C$250-'Stock Return Data'!C157</f>
        <v>-6.0485714238017428E-3</v>
      </c>
      <c r="C157" s="2">
        <f>'Stock Return Data'!$E$250-'Stock Return Data'!E157</f>
        <v>5.3652759901702124E-3</v>
      </c>
      <c r="D157" s="2">
        <f>'Stock Return Data'!$G$250-'Stock Return Data'!G157</f>
        <v>-2.340870937074648E-3</v>
      </c>
      <c r="E157" s="2">
        <f>'Stock Return Data'!$I$250-'Stock Return Data'!I157</f>
        <v>-4.0491980485233506E-3</v>
      </c>
      <c r="F157" s="2">
        <f>'Stock Return Data'!$K$250-'Stock Return Data'!K157</f>
        <v>6.9292902293957865E-3</v>
      </c>
      <c r="G157" s="2">
        <f>'Stock Return Data'!$M$250-'Stock Return Data'!M157</f>
        <v>-1.6362235215976434E-2</v>
      </c>
      <c r="H157" s="2">
        <f>'Stock Return Data'!$O$250-'Stock Return Data'!O157</f>
        <v>1.2842635084551565E-2</v>
      </c>
      <c r="I157" s="2">
        <f>'Stock Return Data'!$Q$250-'Stock Return Data'!Q157</f>
        <v>-6.9050094374070031E-3</v>
      </c>
      <c r="J157" s="2">
        <f>'Stock Return Data'!$S$250-'Stock Return Data'!S157</f>
        <v>3.9153270514032064E-2</v>
      </c>
      <c r="K157" s="2">
        <f>'Stock Return Data'!$U$250-'Stock Return Data'!U157</f>
        <v>-1.9655907904793282E-2</v>
      </c>
      <c r="L157" s="2">
        <f>'Stock Return Data'!$W$250-'Stock Return Data'!W157</f>
        <v>-1.0895048975901128E-2</v>
      </c>
      <c r="M157" s="2">
        <f>'Stock Return Data'!$Y$250-'Stock Return Data'!Y157</f>
        <v>1.5188256952516521E-2</v>
      </c>
      <c r="N157" s="2">
        <f>'Stock Return Data'!$AA$250-'Stock Return Data'!AA157</f>
        <v>3.1043834584566034E-2</v>
      </c>
      <c r="O157" s="2">
        <f>'Stock Return Data'!$AC$250-'Stock Return Data'!AC157</f>
        <v>-1.6874604790096014E-2</v>
      </c>
      <c r="P157" s="2">
        <f>'Stock Return Data'!$AE$250-'Stock Return Data'!AE157</f>
        <v>-6.555030340959684E-3</v>
      </c>
    </row>
    <row r="158" spans="1:16" x14ac:dyDescent="0.3">
      <c r="A158" s="1">
        <v>45072</v>
      </c>
      <c r="B158" s="2">
        <f>'Stock Return Data'!$C$250-'Stock Return Data'!C158</f>
        <v>-8.7321354223800184E-3</v>
      </c>
      <c r="C158" s="2">
        <f>'Stock Return Data'!$E$250-'Stock Return Data'!E158</f>
        <v>-4.6170321243804852E-3</v>
      </c>
      <c r="D158" s="2">
        <f>'Stock Return Data'!$G$250-'Stock Return Data'!G158</f>
        <v>-1.9487054539447615E-2</v>
      </c>
      <c r="E158" s="2">
        <f>'Stock Return Data'!$I$250-'Stock Return Data'!I158</f>
        <v>-9.7033655227203534E-3</v>
      </c>
      <c r="F158" s="2">
        <f>'Stock Return Data'!$K$250-'Stock Return Data'!K158</f>
        <v>-1.0425837175553369E-2</v>
      </c>
      <c r="G158" s="2">
        <f>'Stock Return Data'!$M$250-'Stock Return Data'!M158</f>
        <v>-4.2688604041451767E-3</v>
      </c>
      <c r="H158" s="2">
        <f>'Stock Return Data'!$O$250-'Stock Return Data'!O158</f>
        <v>8.2437261849684605E-5</v>
      </c>
      <c r="I158" s="2">
        <f>'Stock Return Data'!$Q$250-'Stock Return Data'!Q158</f>
        <v>-4.1950646337587244E-3</v>
      </c>
      <c r="J158" s="2">
        <f>'Stock Return Data'!$S$250-'Stock Return Data'!S158</f>
        <v>-5.1089784276204765E-3</v>
      </c>
      <c r="K158" s="2">
        <f>'Stock Return Data'!$U$250-'Stock Return Data'!U158</f>
        <v>5.847893910848099E-3</v>
      </c>
      <c r="L158" s="2">
        <f>'Stock Return Data'!$W$250-'Stock Return Data'!W158</f>
        <v>1.7643292650238729E-3</v>
      </c>
      <c r="M158" s="2">
        <f>'Stock Return Data'!$Y$250-'Stock Return Data'!Y158</f>
        <v>-4.9357540708046552E-3</v>
      </c>
      <c r="N158" s="2">
        <f>'Stock Return Data'!$AA$250-'Stock Return Data'!AA158</f>
        <v>-1.4239950571287371E-2</v>
      </c>
      <c r="O158" s="2">
        <f>'Stock Return Data'!$AC$250-'Stock Return Data'!AC158</f>
        <v>-5.8958426868042741E-3</v>
      </c>
      <c r="P158" s="2">
        <f>'Stock Return Data'!$AE$250-'Stock Return Data'!AE158</f>
        <v>-6.4134117186212709E-3</v>
      </c>
    </row>
    <row r="159" spans="1:16" x14ac:dyDescent="0.3">
      <c r="A159" s="1">
        <v>45075</v>
      </c>
      <c r="B159" s="2">
        <f>'Stock Return Data'!$C$250-'Stock Return Data'!C159</f>
        <v>-5.4707398357943492E-3</v>
      </c>
      <c r="C159" s="2">
        <f>'Stock Return Data'!$E$250-'Stock Return Data'!E159</f>
        <v>-1.7624264887846755E-2</v>
      </c>
      <c r="D159" s="2">
        <f>'Stock Return Data'!$G$250-'Stock Return Data'!G159</f>
        <v>1.2712915806906299E-2</v>
      </c>
      <c r="E159" s="2">
        <f>'Stock Return Data'!$I$250-'Stock Return Data'!I159</f>
        <v>2.6549172091741894E-3</v>
      </c>
      <c r="F159" s="2">
        <f>'Stock Return Data'!$K$250-'Stock Return Data'!K159</f>
        <v>3.0149583211504811E-3</v>
      </c>
      <c r="G159" s="2">
        <f>'Stock Return Data'!$M$250-'Stock Return Data'!M159</f>
        <v>-1.1113790387524221E-2</v>
      </c>
      <c r="H159" s="2">
        <f>'Stock Return Data'!$O$250-'Stock Return Data'!O159</f>
        <v>3.8868227444223543E-3</v>
      </c>
      <c r="I159" s="2">
        <f>'Stock Return Data'!$Q$250-'Stock Return Data'!Q159</f>
        <v>-7.0795143170830632E-4</v>
      </c>
      <c r="J159" s="2">
        <f>'Stock Return Data'!$S$250-'Stock Return Data'!S159</f>
        <v>7.5211558388067522E-3</v>
      </c>
      <c r="K159" s="2">
        <f>'Stock Return Data'!$U$250-'Stock Return Data'!U159</f>
        <v>-1.761869935168732E-2</v>
      </c>
      <c r="L159" s="2">
        <f>'Stock Return Data'!$W$250-'Stock Return Data'!W159</f>
        <v>-1.2836605399793616E-2</v>
      </c>
      <c r="M159" s="2">
        <f>'Stock Return Data'!$Y$250-'Stock Return Data'!Y159</f>
        <v>-2.4430910218817659E-2</v>
      </c>
      <c r="N159" s="2">
        <f>'Stock Return Data'!$AA$250-'Stock Return Data'!AA159</f>
        <v>-2.8831787305981148E-2</v>
      </c>
      <c r="O159" s="2">
        <f>'Stock Return Data'!$AC$250-'Stock Return Data'!AC159</f>
        <v>-2.1874619599807587E-2</v>
      </c>
      <c r="P159" s="2">
        <f>'Stock Return Data'!$AE$250-'Stock Return Data'!AE159</f>
        <v>-3.6455648965746002E-3</v>
      </c>
    </row>
    <row r="160" spans="1:16" x14ac:dyDescent="0.3">
      <c r="A160" s="1">
        <v>45076</v>
      </c>
      <c r="B160" s="2">
        <f>'Stock Return Data'!$C$250-'Stock Return Data'!C160</f>
        <v>3.0988208753253456E-3</v>
      </c>
      <c r="C160" s="2">
        <f>'Stock Return Data'!$E$250-'Stock Return Data'!E160</f>
        <v>8.7375054913699651E-3</v>
      </c>
      <c r="D160" s="2">
        <f>'Stock Return Data'!$G$250-'Stock Return Data'!G160</f>
        <v>-7.2672826165573598E-3</v>
      </c>
      <c r="E160" s="2">
        <f>'Stock Return Data'!$I$250-'Stock Return Data'!I160</f>
        <v>-6.8496005198743996E-3</v>
      </c>
      <c r="F160" s="2">
        <f>'Stock Return Data'!$K$250-'Stock Return Data'!K160</f>
        <v>-1.4241841152292916E-3</v>
      </c>
      <c r="G160" s="2">
        <f>'Stock Return Data'!$M$250-'Stock Return Data'!M160</f>
        <v>-6.6685659924121416E-3</v>
      </c>
      <c r="H160" s="2">
        <f>'Stock Return Data'!$O$250-'Stock Return Data'!O160</f>
        <v>7.6712598362534265E-3</v>
      </c>
      <c r="I160" s="2">
        <f>'Stock Return Data'!$Q$250-'Stock Return Data'!Q160</f>
        <v>8.2227912141210752E-3</v>
      </c>
      <c r="J160" s="2">
        <f>'Stock Return Data'!$S$250-'Stock Return Data'!S160</f>
        <v>3.5543692295829698E-3</v>
      </c>
      <c r="K160" s="2">
        <f>'Stock Return Data'!$U$250-'Stock Return Data'!U160</f>
        <v>-3.4331302662838417E-2</v>
      </c>
      <c r="L160" s="2">
        <f>'Stock Return Data'!$W$250-'Stock Return Data'!W160</f>
        <v>-2.7976924624433602E-2</v>
      </c>
      <c r="M160" s="2">
        <f>'Stock Return Data'!$Y$250-'Stock Return Data'!Y160</f>
        <v>-2.3835677804064537E-2</v>
      </c>
      <c r="N160" s="2">
        <f>'Stock Return Data'!$AA$250-'Stock Return Data'!AA160</f>
        <v>-2.2817294552358168E-2</v>
      </c>
      <c r="O160" s="2">
        <f>'Stock Return Data'!$AC$250-'Stock Return Data'!AC160</f>
        <v>1.2064316665685764E-3</v>
      </c>
      <c r="P160" s="2">
        <f>'Stock Return Data'!$AE$250-'Stock Return Data'!AE160</f>
        <v>1.4614075041729107E-2</v>
      </c>
    </row>
    <row r="161" spans="1:16" x14ac:dyDescent="0.3">
      <c r="A161" s="1">
        <v>45077</v>
      </c>
      <c r="B161" s="2">
        <f>'Stock Return Data'!$C$250-'Stock Return Data'!C161</f>
        <v>-6.7855633629473021E-3</v>
      </c>
      <c r="C161" s="2">
        <f>'Stock Return Data'!$E$250-'Stock Return Data'!E161</f>
        <v>1.3908034699865776E-2</v>
      </c>
      <c r="D161" s="2">
        <f>'Stock Return Data'!$G$250-'Stock Return Data'!G161</f>
        <v>-6.8423003609607421E-3</v>
      </c>
      <c r="E161" s="2">
        <f>'Stock Return Data'!$I$250-'Stock Return Data'!I161</f>
        <v>4.5322394029977172E-3</v>
      </c>
      <c r="F161" s="2">
        <f>'Stock Return Data'!$K$250-'Stock Return Data'!K161</f>
        <v>4.6742907320564703E-3</v>
      </c>
      <c r="G161" s="2">
        <f>'Stock Return Data'!$M$250-'Stock Return Data'!M161</f>
        <v>1.1064744708684264E-2</v>
      </c>
      <c r="H161" s="2">
        <f>'Stock Return Data'!$O$250-'Stock Return Data'!O161</f>
        <v>1.5124201531665901E-3</v>
      </c>
      <c r="I161" s="2">
        <f>'Stock Return Data'!$Q$250-'Stock Return Data'!Q161</f>
        <v>4.3711009027141007E-3</v>
      </c>
      <c r="J161" s="2">
        <f>'Stock Return Data'!$S$250-'Stock Return Data'!S161</f>
        <v>-2.4159313815064306E-2</v>
      </c>
      <c r="K161" s="2">
        <f>'Stock Return Data'!$U$250-'Stock Return Data'!U161</f>
        <v>-1.9316917630875638E-3</v>
      </c>
      <c r="L161" s="2">
        <f>'Stock Return Data'!$W$250-'Stock Return Data'!W161</f>
        <v>-3.4022138902893018E-3</v>
      </c>
      <c r="M161" s="2">
        <f>'Stock Return Data'!$Y$250-'Stock Return Data'!Y161</f>
        <v>-9.7683447793111555E-3</v>
      </c>
      <c r="N161" s="2">
        <f>'Stock Return Data'!$AA$250-'Stock Return Data'!AA161</f>
        <v>-9.7118172282506979E-2</v>
      </c>
      <c r="O161" s="2">
        <f>'Stock Return Data'!$AC$250-'Stock Return Data'!AC161</f>
        <v>1.6190385007629638E-2</v>
      </c>
      <c r="P161" s="2">
        <f>'Stock Return Data'!$AE$250-'Stock Return Data'!AE161</f>
        <v>-1.4212017936451399E-2</v>
      </c>
    </row>
    <row r="162" spans="1:16" x14ac:dyDescent="0.3">
      <c r="A162" s="1">
        <v>45078</v>
      </c>
      <c r="B162" s="2">
        <f>'Stock Return Data'!$C$250-'Stock Return Data'!C162</f>
        <v>-5.3830808783431293E-3</v>
      </c>
      <c r="C162" s="2">
        <f>'Stock Return Data'!$E$250-'Stock Return Data'!E162</f>
        <v>4.6604724100139147E-2</v>
      </c>
      <c r="D162" s="2">
        <f>'Stock Return Data'!$G$250-'Stock Return Data'!G162</f>
        <v>4.0959005162684451E-3</v>
      </c>
      <c r="E162" s="2">
        <f>'Stock Return Data'!$I$250-'Stock Return Data'!I162</f>
        <v>-1.4035869114522393E-2</v>
      </c>
      <c r="F162" s="2">
        <f>'Stock Return Data'!$K$250-'Stock Return Data'!K162</f>
        <v>-4.2035097911338453E-3</v>
      </c>
      <c r="G162" s="2">
        <f>'Stock Return Data'!$M$250-'Stock Return Data'!M162</f>
        <v>1.4303859564027936E-2</v>
      </c>
      <c r="H162" s="2">
        <f>'Stock Return Data'!$O$250-'Stock Return Data'!O162</f>
        <v>-2.4508862666434775E-2</v>
      </c>
      <c r="I162" s="2">
        <f>'Stock Return Data'!$Q$250-'Stock Return Data'!Q162</f>
        <v>1.0669126138893731E-3</v>
      </c>
      <c r="J162" s="2">
        <f>'Stock Return Data'!$S$250-'Stock Return Data'!S162</f>
        <v>3.1442436030723615E-2</v>
      </c>
      <c r="K162" s="2">
        <f>'Stock Return Data'!$U$250-'Stock Return Data'!U162</f>
        <v>5.8265729349287008E-4</v>
      </c>
      <c r="L162" s="2">
        <f>'Stock Return Data'!$W$250-'Stock Return Data'!W162</f>
        <v>1.1859081372403185E-2</v>
      </c>
      <c r="M162" s="2">
        <f>'Stock Return Data'!$Y$250-'Stock Return Data'!Y162</f>
        <v>3.7870303932042104E-2</v>
      </c>
      <c r="N162" s="2">
        <f>'Stock Return Data'!$AA$250-'Stock Return Data'!AA162</f>
        <v>5.7232042481252778E-2</v>
      </c>
      <c r="O162" s="2">
        <f>'Stock Return Data'!$AC$250-'Stock Return Data'!AC162</f>
        <v>-7.4492809080314954E-3</v>
      </c>
      <c r="P162" s="2">
        <f>'Stock Return Data'!$AE$250-'Stock Return Data'!AE162</f>
        <v>2.5022815182095631E-2</v>
      </c>
    </row>
    <row r="163" spans="1:16" x14ac:dyDescent="0.3">
      <c r="A163" s="1">
        <v>45079</v>
      </c>
      <c r="B163" s="2">
        <f>'Stock Return Data'!$C$250-'Stock Return Data'!C163</f>
        <v>-2.2386710055540514E-3</v>
      </c>
      <c r="C163" s="2">
        <f>'Stock Return Data'!$E$250-'Stock Return Data'!E163</f>
        <v>-9.6428518872405944E-4</v>
      </c>
      <c r="D163" s="2">
        <f>'Stock Return Data'!$G$250-'Stock Return Data'!G163</f>
        <v>5.5486724156465364E-3</v>
      </c>
      <c r="E163" s="2">
        <f>'Stock Return Data'!$I$250-'Stock Return Data'!I163</f>
        <v>2.6440760412010703E-3</v>
      </c>
      <c r="F163" s="2">
        <f>'Stock Return Data'!$K$250-'Stock Return Data'!K163</f>
        <v>9.0868653109479076E-3</v>
      </c>
      <c r="G163" s="2">
        <f>'Stock Return Data'!$M$250-'Stock Return Data'!M163</f>
        <v>-7.1299803110553579E-3</v>
      </c>
      <c r="H163" s="2">
        <f>'Stock Return Data'!$O$250-'Stock Return Data'!O163</f>
        <v>-3.1978511509107646E-2</v>
      </c>
      <c r="I163" s="2">
        <f>'Stock Return Data'!$Q$250-'Stock Return Data'!Q163</f>
        <v>-1.0074560149167397E-2</v>
      </c>
      <c r="J163" s="2">
        <f>'Stock Return Data'!$S$250-'Stock Return Data'!S163</f>
        <v>5.0712689914895791E-3</v>
      </c>
      <c r="K163" s="2">
        <f>'Stock Return Data'!$U$250-'Stock Return Data'!U163</f>
        <v>-3.4605555882030584E-2</v>
      </c>
      <c r="L163" s="2">
        <f>'Stock Return Data'!$W$250-'Stock Return Data'!W163</f>
        <v>-2.0812350802625584E-2</v>
      </c>
      <c r="M163" s="2">
        <f>'Stock Return Data'!$Y$250-'Stock Return Data'!Y163</f>
        <v>-2.1375574732306613E-2</v>
      </c>
      <c r="N163" s="2">
        <f>'Stock Return Data'!$AA$250-'Stock Return Data'!AA163</f>
        <v>1.9621127492225089E-2</v>
      </c>
      <c r="O163" s="2">
        <f>'Stock Return Data'!$AC$250-'Stock Return Data'!AC163</f>
        <v>-8.8003239815099687E-4</v>
      </c>
      <c r="P163" s="2">
        <f>'Stock Return Data'!$AE$250-'Stock Return Data'!AE163</f>
        <v>-2.4837030460194438E-2</v>
      </c>
    </row>
    <row r="164" spans="1:16" x14ac:dyDescent="0.3">
      <c r="A164" s="1">
        <v>45082</v>
      </c>
      <c r="B164" s="2">
        <f>'Stock Return Data'!$C$250-'Stock Return Data'!C164</f>
        <v>-1.9437007895244687E-2</v>
      </c>
      <c r="C164" s="2">
        <f>'Stock Return Data'!$E$250-'Stock Return Data'!E164</f>
        <v>6.6204340046187443E-3</v>
      </c>
      <c r="D164" s="2">
        <f>'Stock Return Data'!$G$250-'Stock Return Data'!G164</f>
        <v>2.0200139554331473E-4</v>
      </c>
      <c r="E164" s="2">
        <f>'Stock Return Data'!$I$250-'Stock Return Data'!I164</f>
        <v>-3.8940975982167066E-3</v>
      </c>
      <c r="F164" s="2">
        <f>'Stock Return Data'!$K$250-'Stock Return Data'!K164</f>
        <v>7.4767472573243638E-3</v>
      </c>
      <c r="G164" s="2">
        <f>'Stock Return Data'!$M$250-'Stock Return Data'!M164</f>
        <v>7.4868817741923482E-3</v>
      </c>
      <c r="H164" s="2">
        <f>'Stock Return Data'!$O$250-'Stock Return Data'!O164</f>
        <v>1.7231853015171203E-2</v>
      </c>
      <c r="I164" s="2">
        <f>'Stock Return Data'!$Q$250-'Stock Return Data'!Q164</f>
        <v>-1.306186764797633E-2</v>
      </c>
      <c r="J164" s="2">
        <f>'Stock Return Data'!$S$250-'Stock Return Data'!S164</f>
        <v>2.3917067684955832E-2</v>
      </c>
      <c r="K164" s="2">
        <f>'Stock Return Data'!$U$250-'Stock Return Data'!U164</f>
        <v>-1.1833680417900408E-2</v>
      </c>
      <c r="L164" s="2">
        <f>'Stock Return Data'!$W$250-'Stock Return Data'!W164</f>
        <v>-1.7845221767091302E-3</v>
      </c>
      <c r="M164" s="2">
        <f>'Stock Return Data'!$Y$250-'Stock Return Data'!Y164</f>
        <v>-9.2563739859408856E-2</v>
      </c>
      <c r="N164" s="2">
        <f>'Stock Return Data'!$AA$250-'Stock Return Data'!AA164</f>
        <v>-3.0195423669617603E-2</v>
      </c>
      <c r="O164" s="2">
        <f>'Stock Return Data'!$AC$250-'Stock Return Data'!AC164</f>
        <v>-1.5020794963629801E-2</v>
      </c>
      <c r="P164" s="2">
        <f>'Stock Return Data'!$AE$250-'Stock Return Data'!AE164</f>
        <v>9.7688784222725138E-3</v>
      </c>
    </row>
    <row r="165" spans="1:16" x14ac:dyDescent="0.3">
      <c r="A165" s="1">
        <v>45083</v>
      </c>
      <c r="B165" s="2">
        <f>'Stock Return Data'!$C$250-'Stock Return Data'!C165</f>
        <v>-1.9447976115288226E-2</v>
      </c>
      <c r="C165" s="2">
        <f>'Stock Return Data'!$E$250-'Stock Return Data'!E165</f>
        <v>9.6950172665989237E-3</v>
      </c>
      <c r="D165" s="2">
        <f>'Stock Return Data'!$G$250-'Stock Return Data'!G165</f>
        <v>9.8230225670507421E-3</v>
      </c>
      <c r="E165" s="2">
        <f>'Stock Return Data'!$I$250-'Stock Return Data'!I165</f>
        <v>1.9887648008496048E-2</v>
      </c>
      <c r="F165" s="2">
        <f>'Stock Return Data'!$K$250-'Stock Return Data'!K165</f>
        <v>-3.2856777995063195E-4</v>
      </c>
      <c r="G165" s="2">
        <f>'Stock Return Data'!$M$250-'Stock Return Data'!M165</f>
        <v>-3.5943354284575248E-3</v>
      </c>
      <c r="H165" s="2">
        <f>'Stock Return Data'!$O$250-'Stock Return Data'!O165</f>
        <v>5.2592814498298298E-3</v>
      </c>
      <c r="I165" s="2">
        <f>'Stock Return Data'!$Q$250-'Stock Return Data'!Q165</f>
        <v>-2.2126559534964979E-3</v>
      </c>
      <c r="J165" s="2">
        <f>'Stock Return Data'!$S$250-'Stock Return Data'!S165</f>
        <v>-7.9316714091862642E-3</v>
      </c>
      <c r="K165" s="2">
        <f>'Stock Return Data'!$U$250-'Stock Return Data'!U165</f>
        <v>5.7926926900413265E-4</v>
      </c>
      <c r="L165" s="2">
        <f>'Stock Return Data'!$W$250-'Stock Return Data'!W165</f>
        <v>-1.0484220409926748E-3</v>
      </c>
      <c r="M165" s="2">
        <f>'Stock Return Data'!$Y$250-'Stock Return Data'!Y165</f>
        <v>-5.5753620577937479E-2</v>
      </c>
      <c r="N165" s="2">
        <f>'Stock Return Data'!$AA$250-'Stock Return Data'!AA165</f>
        <v>-6.4007225902472445E-2</v>
      </c>
      <c r="O165" s="2">
        <f>'Stock Return Data'!$AC$250-'Stock Return Data'!AC165</f>
        <v>1.1245426992302732E-2</v>
      </c>
      <c r="P165" s="2">
        <f>'Stock Return Data'!$AE$250-'Stock Return Data'!AE165</f>
        <v>-2.7351671808788131E-2</v>
      </c>
    </row>
    <row r="166" spans="1:16" x14ac:dyDescent="0.3">
      <c r="A166" s="1">
        <v>45084</v>
      </c>
      <c r="B166" s="2">
        <f>'Stock Return Data'!$C$250-'Stock Return Data'!C166</f>
        <v>1.3043397442159853E-3</v>
      </c>
      <c r="C166" s="2">
        <f>'Stock Return Data'!$E$250-'Stock Return Data'!E166</f>
        <v>-1.1307029910841662E-2</v>
      </c>
      <c r="D166" s="2">
        <f>'Stock Return Data'!$G$250-'Stock Return Data'!G166</f>
        <v>9.0255396087028758E-4</v>
      </c>
      <c r="E166" s="2">
        <f>'Stock Return Data'!$I$250-'Stock Return Data'!I166</f>
        <v>-7.4395483593423743E-3</v>
      </c>
      <c r="F166" s="2">
        <f>'Stock Return Data'!$K$250-'Stock Return Data'!K166</f>
        <v>-1.4867213465047073E-2</v>
      </c>
      <c r="G166" s="2">
        <f>'Stock Return Data'!$M$250-'Stock Return Data'!M166</f>
        <v>-1.3123567610437716E-3</v>
      </c>
      <c r="H166" s="2">
        <f>'Stock Return Data'!$O$250-'Stock Return Data'!O166</f>
        <v>9.3105321486389031E-3</v>
      </c>
      <c r="I166" s="2">
        <f>'Stock Return Data'!$Q$250-'Stock Return Data'!Q166</f>
        <v>-1.4442411755446014E-2</v>
      </c>
      <c r="J166" s="2">
        <f>'Stock Return Data'!$S$250-'Stock Return Data'!S166</f>
        <v>-6.7207486340000178E-2</v>
      </c>
      <c r="K166" s="2">
        <f>'Stock Return Data'!$U$250-'Stock Return Data'!U166</f>
        <v>-5.0570823366773007E-3</v>
      </c>
      <c r="L166" s="2">
        <f>'Stock Return Data'!$W$250-'Stock Return Data'!W166</f>
        <v>2.4107802780915788E-3</v>
      </c>
      <c r="M166" s="2">
        <f>'Stock Return Data'!$Y$250-'Stock Return Data'!Y166</f>
        <v>8.3215999319034561E-3</v>
      </c>
      <c r="N166" s="2">
        <f>'Stock Return Data'!$AA$250-'Stock Return Data'!AA166</f>
        <v>-0.17825801681417788</v>
      </c>
      <c r="O166" s="2">
        <f>'Stock Return Data'!$AC$250-'Stock Return Data'!AC166</f>
        <v>-1.6483784112571741E-2</v>
      </c>
      <c r="P166" s="2">
        <f>'Stock Return Data'!$AE$250-'Stock Return Data'!AE166</f>
        <v>-1.0178506629034818E-2</v>
      </c>
    </row>
    <row r="167" spans="1:16" x14ac:dyDescent="0.3">
      <c r="A167" s="1">
        <v>45085</v>
      </c>
      <c r="B167" s="2">
        <f>'Stock Return Data'!$C$250-'Stock Return Data'!C167</f>
        <v>5.5398572851047857E-3</v>
      </c>
      <c r="C167" s="2">
        <f>'Stock Return Data'!$E$250-'Stock Return Data'!E167</f>
        <v>1.2693386412401905E-2</v>
      </c>
      <c r="D167" s="2">
        <f>'Stock Return Data'!$G$250-'Stock Return Data'!G167</f>
        <v>3.3385750195356481E-3</v>
      </c>
      <c r="E167" s="2">
        <f>'Stock Return Data'!$I$250-'Stock Return Data'!I167</f>
        <v>5.1111782237645894E-3</v>
      </c>
      <c r="F167" s="2">
        <f>'Stock Return Data'!$K$250-'Stock Return Data'!K167</f>
        <v>1.0157743980932251E-2</v>
      </c>
      <c r="G167" s="2">
        <f>'Stock Return Data'!$M$250-'Stock Return Data'!M167</f>
        <v>3.6499785039536812E-3</v>
      </c>
      <c r="H167" s="2">
        <f>'Stock Return Data'!$O$250-'Stock Return Data'!O167</f>
        <v>-7.3992729469723609E-3</v>
      </c>
      <c r="I167" s="2">
        <f>'Stock Return Data'!$Q$250-'Stock Return Data'!Q167</f>
        <v>-8.6688402362255917E-3</v>
      </c>
      <c r="J167" s="2">
        <f>'Stock Return Data'!$S$250-'Stock Return Data'!S167</f>
        <v>5.7884072494343063E-3</v>
      </c>
      <c r="K167" s="2">
        <f>'Stock Return Data'!$U$250-'Stock Return Data'!U167</f>
        <v>2.9326518138373262E-3</v>
      </c>
      <c r="L167" s="2">
        <f>'Stock Return Data'!$W$250-'Stock Return Data'!W167</f>
        <v>1.0265441347265675E-2</v>
      </c>
      <c r="M167" s="2">
        <f>'Stock Return Data'!$Y$250-'Stock Return Data'!Y167</f>
        <v>6.8828332435047879E-2</v>
      </c>
      <c r="N167" s="2">
        <f>'Stock Return Data'!$AA$250-'Stock Return Data'!AA167</f>
        <v>8.2292780168067167E-2</v>
      </c>
      <c r="O167" s="2">
        <f>'Stock Return Data'!$AC$250-'Stock Return Data'!AC167</f>
        <v>-9.3254025015911506E-3</v>
      </c>
      <c r="P167" s="2">
        <f>'Stock Return Data'!$AE$250-'Stock Return Data'!AE167</f>
        <v>1.7339409413909917E-2</v>
      </c>
    </row>
    <row r="168" spans="1:16" x14ac:dyDescent="0.3">
      <c r="A168" s="1">
        <v>45086</v>
      </c>
      <c r="B168" s="2">
        <f>'Stock Return Data'!$C$250-'Stock Return Data'!C168</f>
        <v>-2.2515278399718754E-2</v>
      </c>
      <c r="C168" s="2">
        <f>'Stock Return Data'!$E$250-'Stock Return Data'!E168</f>
        <v>3.3962409865414406E-3</v>
      </c>
      <c r="D168" s="2">
        <f>'Stock Return Data'!$G$250-'Stock Return Data'!G168</f>
        <v>1.6389071266363062E-2</v>
      </c>
      <c r="E168" s="2">
        <f>'Stock Return Data'!$I$250-'Stock Return Data'!I168</f>
        <v>1.3475333437288883E-2</v>
      </c>
      <c r="F168" s="2">
        <f>'Stock Return Data'!$K$250-'Stock Return Data'!K168</f>
        <v>-1.4241841152292916E-3</v>
      </c>
      <c r="G168" s="2">
        <f>'Stock Return Data'!$M$250-'Stock Return Data'!M168</f>
        <v>1.1332181075505736E-2</v>
      </c>
      <c r="H168" s="2">
        <f>'Stock Return Data'!$O$250-'Stock Return Data'!O168</f>
        <v>1.1959483307218008E-2</v>
      </c>
      <c r="I168" s="2">
        <f>'Stock Return Data'!$Q$250-'Stock Return Data'!Q168</f>
        <v>-7.6577486220747865E-3</v>
      </c>
      <c r="J168" s="2">
        <f>'Stock Return Data'!$S$250-'Stock Return Data'!S168</f>
        <v>-2.065437152278193E-2</v>
      </c>
      <c r="K168" s="2">
        <f>'Stock Return Data'!$U$250-'Stock Return Data'!U168</f>
        <v>-4.4295062897603118E-3</v>
      </c>
      <c r="L168" s="2">
        <f>'Stock Return Data'!$W$250-'Stock Return Data'!W168</f>
        <v>-1.7142894771498579E-2</v>
      </c>
      <c r="M168" s="2">
        <f>'Stock Return Data'!$Y$250-'Stock Return Data'!Y168</f>
        <v>1.2582207449174321E-2</v>
      </c>
      <c r="N168" s="2">
        <f>'Stock Return Data'!$AA$250-'Stock Return Data'!AA168</f>
        <v>-4.2520925882760373E-2</v>
      </c>
      <c r="O168" s="2">
        <f>'Stock Return Data'!$AC$250-'Stock Return Data'!AC168</f>
        <v>-1.7471107039825446E-3</v>
      </c>
      <c r="P168" s="2">
        <f>'Stock Return Data'!$AE$250-'Stock Return Data'!AE168</f>
        <v>-6.0073885650340948E-3</v>
      </c>
    </row>
    <row r="169" spans="1:16" x14ac:dyDescent="0.3">
      <c r="A169" s="1">
        <v>45089</v>
      </c>
      <c r="B169" s="2">
        <f>'Stock Return Data'!$C$250-'Stock Return Data'!C169</f>
        <v>1.1690697397503533E-2</v>
      </c>
      <c r="C169" s="2">
        <f>'Stock Return Data'!$E$250-'Stock Return Data'!E169</f>
        <v>-4.5068342814053169E-3</v>
      </c>
      <c r="D169" s="2">
        <f>'Stock Return Data'!$G$250-'Stock Return Data'!G169</f>
        <v>-2.5641650339876823E-2</v>
      </c>
      <c r="E169" s="2">
        <f>'Stock Return Data'!$I$250-'Stock Return Data'!I169</f>
        <v>-2.0198008156618676E-2</v>
      </c>
      <c r="F169" s="2">
        <f>'Stock Return Data'!$K$250-'Stock Return Data'!K169</f>
        <v>-1.5812939929086417E-2</v>
      </c>
      <c r="G169" s="2">
        <f>'Stock Return Data'!$M$250-'Stock Return Data'!M169</f>
        <v>4.7059493823238523E-3</v>
      </c>
      <c r="H169" s="2">
        <f>'Stock Return Data'!$O$250-'Stock Return Data'!O169</f>
        <v>1.9224890590030783E-2</v>
      </c>
      <c r="I169" s="2">
        <f>'Stock Return Data'!$Q$250-'Stock Return Data'!Q169</f>
        <v>1.179621705793589E-2</v>
      </c>
      <c r="J169" s="2">
        <f>'Stock Return Data'!$S$250-'Stock Return Data'!S169</f>
        <v>6.4151130425793611E-3</v>
      </c>
      <c r="K169" s="2">
        <f>'Stock Return Data'!$U$250-'Stock Return Data'!U169</f>
        <v>-1.2394101326335741E-2</v>
      </c>
      <c r="L169" s="2">
        <f>'Stock Return Data'!$W$250-'Stock Return Data'!W169</f>
        <v>-3.2088114991987965E-2</v>
      </c>
      <c r="M169" s="2">
        <f>'Stock Return Data'!$Y$250-'Stock Return Data'!Y169</f>
        <v>5.7883562124766332E-4</v>
      </c>
      <c r="N169" s="2">
        <f>'Stock Return Data'!$AA$250-'Stock Return Data'!AA169</f>
        <v>-8.6688930163124192E-2</v>
      </c>
      <c r="O169" s="2">
        <f>'Stock Return Data'!$AC$250-'Stock Return Data'!AC169</f>
        <v>1.875737285751568E-3</v>
      </c>
      <c r="P169" s="2">
        <f>'Stock Return Data'!$AE$250-'Stock Return Data'!AE169</f>
        <v>-1.2364628067694406E-3</v>
      </c>
    </row>
    <row r="170" spans="1:16" x14ac:dyDescent="0.3">
      <c r="A170" s="1">
        <v>45090</v>
      </c>
      <c r="B170" s="2">
        <f>'Stock Return Data'!$C$250-'Stock Return Data'!C170</f>
        <v>-2.3884569696092397E-2</v>
      </c>
      <c r="C170" s="2">
        <f>'Stock Return Data'!$E$250-'Stock Return Data'!E170</f>
        <v>1.6417640456945909E-3</v>
      </c>
      <c r="D170" s="2">
        <f>'Stock Return Data'!$G$250-'Stock Return Data'!G170</f>
        <v>8.6282032207457993E-3</v>
      </c>
      <c r="E170" s="2">
        <f>'Stock Return Data'!$I$250-'Stock Return Data'!I170</f>
        <v>-9.6449976901613835E-3</v>
      </c>
      <c r="F170" s="2">
        <f>'Stock Return Data'!$K$250-'Stock Return Data'!K170</f>
        <v>8.0760890260198233E-4</v>
      </c>
      <c r="G170" s="2">
        <f>'Stock Return Data'!$M$250-'Stock Return Data'!M170</f>
        <v>-1.8053748553439081E-2</v>
      </c>
      <c r="H170" s="2">
        <f>'Stock Return Data'!$O$250-'Stock Return Data'!O170</f>
        <v>-4.547991029990002E-2</v>
      </c>
      <c r="I170" s="2">
        <f>'Stock Return Data'!$Q$250-'Stock Return Data'!Q170</f>
        <v>-4.1337147295421456E-3</v>
      </c>
      <c r="J170" s="2">
        <f>'Stock Return Data'!$S$250-'Stock Return Data'!S170</f>
        <v>-1.5699719352192495E-2</v>
      </c>
      <c r="K170" s="2">
        <f>'Stock Return Data'!$U$250-'Stock Return Data'!U170</f>
        <v>5.1649339985875096E-4</v>
      </c>
      <c r="L170" s="2">
        <f>'Stock Return Data'!$W$250-'Stock Return Data'!W170</f>
        <v>3.2074292281117633E-3</v>
      </c>
      <c r="M170" s="2">
        <f>'Stock Return Data'!$Y$250-'Stock Return Data'!Y170</f>
        <v>1.6620592150890234E-2</v>
      </c>
      <c r="N170" s="2">
        <f>'Stock Return Data'!$AA$250-'Stock Return Data'!AA170</f>
        <v>1.9240108118855438E-2</v>
      </c>
      <c r="O170" s="2">
        <f>'Stock Return Data'!$AC$250-'Stock Return Data'!AC170</f>
        <v>-3.1015130659079555E-3</v>
      </c>
      <c r="P170" s="2">
        <f>'Stock Return Data'!$AE$250-'Stock Return Data'!AE170</f>
        <v>-3.3940647643096633E-3</v>
      </c>
    </row>
    <row r="171" spans="1:16" x14ac:dyDescent="0.3">
      <c r="A171" s="1">
        <v>45091</v>
      </c>
      <c r="B171" s="2">
        <f>'Stock Return Data'!$C$250-'Stock Return Data'!C171</f>
        <v>7.0373355987039289E-3</v>
      </c>
      <c r="C171" s="2">
        <f>'Stock Return Data'!$E$250-'Stock Return Data'!E171</f>
        <v>1.4233791990302253E-3</v>
      </c>
      <c r="D171" s="2">
        <f>'Stock Return Data'!$G$250-'Stock Return Data'!G171</f>
        <v>-2.7204366123012155E-3</v>
      </c>
      <c r="E171" s="2">
        <f>'Stock Return Data'!$I$250-'Stock Return Data'!I171</f>
        <v>3.7502455331510413E-3</v>
      </c>
      <c r="F171" s="2">
        <f>'Stock Return Data'!$K$250-'Stock Return Data'!K171</f>
        <v>-1.2249688683063557E-2</v>
      </c>
      <c r="G171" s="2">
        <f>'Stock Return Data'!$M$250-'Stock Return Data'!M171</f>
        <v>3.3054489609718727E-3</v>
      </c>
      <c r="H171" s="2">
        <f>'Stock Return Data'!$O$250-'Stock Return Data'!O171</f>
        <v>2.3523844804655122E-2</v>
      </c>
      <c r="I171" s="2">
        <f>'Stock Return Data'!$Q$250-'Stock Return Data'!Q171</f>
        <v>1.7655717450577729E-3</v>
      </c>
      <c r="J171" s="2">
        <f>'Stock Return Data'!$S$250-'Stock Return Data'!S171</f>
        <v>-1.0468726609558327E-2</v>
      </c>
      <c r="K171" s="2">
        <f>'Stock Return Data'!$U$250-'Stock Return Data'!U171</f>
        <v>1.4818484818960573E-2</v>
      </c>
      <c r="L171" s="2">
        <f>'Stock Return Data'!$W$250-'Stock Return Data'!W171</f>
        <v>1.2894674206729601E-2</v>
      </c>
      <c r="M171" s="2">
        <f>'Stock Return Data'!$Y$250-'Stock Return Data'!Y171</f>
        <v>5.4621172869712045E-4</v>
      </c>
      <c r="N171" s="2">
        <f>'Stock Return Data'!$AA$250-'Stock Return Data'!AA171</f>
        <v>5.2525828588058411E-2</v>
      </c>
      <c r="O171" s="2">
        <f>'Stock Return Data'!$AC$250-'Stock Return Data'!AC171</f>
        <v>-9.8495516726051051E-3</v>
      </c>
      <c r="P171" s="2">
        <f>'Stock Return Data'!$AE$250-'Stock Return Data'!AE171</f>
        <v>1.6438517254960083E-3</v>
      </c>
    </row>
    <row r="172" spans="1:16" x14ac:dyDescent="0.3">
      <c r="A172" s="1">
        <v>45092</v>
      </c>
      <c r="B172" s="2">
        <f>'Stock Return Data'!$C$250-'Stock Return Data'!C172</f>
        <v>-3.226124253049658E-3</v>
      </c>
      <c r="C172" s="2">
        <f>'Stock Return Data'!$E$250-'Stock Return Data'!E172</f>
        <v>2.9520514987639718E-3</v>
      </c>
      <c r="D172" s="2">
        <f>'Stock Return Data'!$G$250-'Stock Return Data'!G172</f>
        <v>-5.5216909862909188E-3</v>
      </c>
      <c r="E172" s="2">
        <f>'Stock Return Data'!$I$250-'Stock Return Data'!I172</f>
        <v>1.0798229674656578E-2</v>
      </c>
      <c r="F172" s="2">
        <f>'Stock Return Data'!$K$250-'Stock Return Data'!K172</f>
        <v>4.0358829387617551E-3</v>
      </c>
      <c r="G172" s="2">
        <f>'Stock Return Data'!$M$250-'Stock Return Data'!M172</f>
        <v>-6.8141943105508324E-3</v>
      </c>
      <c r="H172" s="2">
        <f>'Stock Return Data'!$O$250-'Stock Return Data'!O172</f>
        <v>-9.8495346149814617E-3</v>
      </c>
      <c r="I172" s="2">
        <f>'Stock Return Data'!$Q$250-'Stock Return Data'!Q172</f>
        <v>-6.1220588284059685E-4</v>
      </c>
      <c r="J172" s="2">
        <f>'Stock Return Data'!$S$250-'Stock Return Data'!S172</f>
        <v>-1.3301832468098861E-3</v>
      </c>
      <c r="K172" s="2">
        <f>'Stock Return Data'!$U$250-'Stock Return Data'!U172</f>
        <v>5.7147296606852452E-3</v>
      </c>
      <c r="L172" s="2">
        <f>'Stock Return Data'!$W$250-'Stock Return Data'!W172</f>
        <v>1.9136021243200546E-2</v>
      </c>
      <c r="M172" s="2">
        <f>'Stock Return Data'!$Y$250-'Stock Return Data'!Y172</f>
        <v>3.1459232586790009E-2</v>
      </c>
      <c r="N172" s="2">
        <f>'Stock Return Data'!$AA$250-'Stock Return Data'!AA172</f>
        <v>2.6959904717966752E-3</v>
      </c>
      <c r="O172" s="2">
        <f>'Stock Return Data'!$AC$250-'Stock Return Data'!AC172</f>
        <v>1.6583093987916287E-2</v>
      </c>
      <c r="P172" s="2">
        <f>'Stock Return Data'!$AE$250-'Stock Return Data'!AE172</f>
        <v>1.1117453284210582E-2</v>
      </c>
    </row>
    <row r="173" spans="1:16" x14ac:dyDescent="0.3">
      <c r="A173" s="1">
        <v>45093</v>
      </c>
      <c r="B173" s="2">
        <f>'Stock Return Data'!$C$250-'Stock Return Data'!C173</f>
        <v>-2.5345906827812872E-2</v>
      </c>
      <c r="C173" s="2">
        <f>'Stock Return Data'!$E$250-'Stock Return Data'!E173</f>
        <v>1.6420794046069082E-3</v>
      </c>
      <c r="D173" s="2">
        <f>'Stock Return Data'!$G$250-'Stock Return Data'!G173</f>
        <v>-2.7209992079397357E-3</v>
      </c>
      <c r="E173" s="2">
        <f>'Stock Return Data'!$I$250-'Stock Return Data'!I173</f>
        <v>-3.4290913304522394E-3</v>
      </c>
      <c r="F173" s="2">
        <f>'Stock Return Data'!$K$250-'Stock Return Data'!K173</f>
        <v>9.4252472302431573E-3</v>
      </c>
      <c r="G173" s="2">
        <f>'Stock Return Data'!$M$250-'Stock Return Data'!M173</f>
        <v>-9.873416647085494E-3</v>
      </c>
      <c r="H173" s="2">
        <f>'Stock Return Data'!$O$250-'Stock Return Data'!O173</f>
        <v>-0.1436260128348584</v>
      </c>
      <c r="I173" s="2">
        <f>'Stock Return Data'!$Q$250-'Stock Return Data'!Q173</f>
        <v>-2.8752357201743128E-4</v>
      </c>
      <c r="J173" s="2">
        <f>'Stock Return Data'!$S$250-'Stock Return Data'!S173</f>
        <v>-1.4655990221653753E-2</v>
      </c>
      <c r="K173" s="2">
        <f>'Stock Return Data'!$U$250-'Stock Return Data'!U173</f>
        <v>-4.3770829743960534E-3</v>
      </c>
      <c r="L173" s="2">
        <f>'Stock Return Data'!$W$250-'Stock Return Data'!W173</f>
        <v>-1.7806482944983382E-3</v>
      </c>
      <c r="M173" s="2">
        <f>'Stock Return Data'!$Y$250-'Stock Return Data'!Y173</f>
        <v>-1.5112272108793789E-2</v>
      </c>
      <c r="N173" s="2">
        <f>'Stock Return Data'!$AA$250-'Stock Return Data'!AA173</f>
        <v>-1.4593032980721806E-2</v>
      </c>
      <c r="O173" s="2">
        <f>'Stock Return Data'!$AC$250-'Stock Return Data'!AC173</f>
        <v>-6.7340353305446838E-3</v>
      </c>
      <c r="P173" s="2">
        <f>'Stock Return Data'!$AE$250-'Stock Return Data'!AE173</f>
        <v>-1.3547309734402397E-2</v>
      </c>
    </row>
    <row r="174" spans="1:16" x14ac:dyDescent="0.3">
      <c r="A174" s="1">
        <v>45096</v>
      </c>
      <c r="B174" s="2">
        <f>'Stock Return Data'!$C$250-'Stock Return Data'!C174</f>
        <v>4.0998380769365107E-3</v>
      </c>
      <c r="C174" s="2">
        <f>'Stock Return Data'!$E$250-'Stock Return Data'!E174</f>
        <v>7.5490501695047868E-3</v>
      </c>
      <c r="D174" s="2">
        <f>'Stock Return Data'!$G$250-'Stock Return Data'!G174</f>
        <v>1.05767348512104E-2</v>
      </c>
      <c r="E174" s="2">
        <f>'Stock Return Data'!$I$250-'Stock Return Data'!I174</f>
        <v>-1.4794311241053356E-3</v>
      </c>
      <c r="F174" s="2">
        <f>'Stock Return Data'!$K$250-'Stock Return Data'!K174</f>
        <v>4.0650075969859995E-3</v>
      </c>
      <c r="G174" s="2">
        <f>'Stock Return Data'!$M$250-'Stock Return Data'!M174</f>
        <v>1.8129766979527043E-4</v>
      </c>
      <c r="H174" s="2">
        <f>'Stock Return Data'!$O$250-'Stock Return Data'!O174</f>
        <v>-8.9885855253598185E-3</v>
      </c>
      <c r="I174" s="2">
        <f>'Stock Return Data'!$Q$250-'Stock Return Data'!Q174</f>
        <v>2.2317576785716581E-3</v>
      </c>
      <c r="J174" s="2">
        <f>'Stock Return Data'!$S$250-'Stock Return Data'!S174</f>
        <v>-1.0784805537807357E-2</v>
      </c>
      <c r="K174" s="2">
        <f>'Stock Return Data'!$U$250-'Stock Return Data'!U174</f>
        <v>4.2075616874884128E-3</v>
      </c>
      <c r="L174" s="2">
        <f>'Stock Return Data'!$W$250-'Stock Return Data'!W174</f>
        <v>-3.0435214744263528E-3</v>
      </c>
      <c r="M174" s="2">
        <f>'Stock Return Data'!$Y$250-'Stock Return Data'!Y174</f>
        <v>-4.7087678439580005E-2</v>
      </c>
      <c r="N174" s="2">
        <f>'Stock Return Data'!$AA$250-'Stock Return Data'!AA174</f>
        <v>1.9727534727916975E-2</v>
      </c>
      <c r="O174" s="2">
        <f>'Stock Return Data'!$AC$250-'Stock Return Data'!AC174</f>
        <v>-3.3039284612336834E-3</v>
      </c>
      <c r="P174" s="2">
        <f>'Stock Return Data'!$AE$250-'Stock Return Data'!AE174</f>
        <v>1.247193439414233E-2</v>
      </c>
    </row>
    <row r="175" spans="1:16" x14ac:dyDescent="0.3">
      <c r="A175" s="1">
        <v>45097</v>
      </c>
      <c r="B175" s="2">
        <f>'Stock Return Data'!$C$250-'Stock Return Data'!C175</f>
        <v>-1.0985510566075796E-3</v>
      </c>
      <c r="C175" s="2">
        <f>'Stock Return Data'!$E$250-'Stock Return Data'!E175</f>
        <v>9.8305672675312594E-4</v>
      </c>
      <c r="D175" s="2">
        <f>'Stock Return Data'!$G$250-'Stock Return Data'!G175</f>
        <v>-2.6038066362277637E-2</v>
      </c>
      <c r="E175" s="2">
        <f>'Stock Return Data'!$I$250-'Stock Return Data'!I175</f>
        <v>-6.9243867256279183E-3</v>
      </c>
      <c r="F175" s="2">
        <f>'Stock Return Data'!$K$250-'Stock Return Data'!K175</f>
        <v>1.3520454460945481E-3</v>
      </c>
      <c r="G175" s="2">
        <f>'Stock Return Data'!$M$250-'Stock Return Data'!M175</f>
        <v>2.9382459458767982E-3</v>
      </c>
      <c r="H175" s="2">
        <f>'Stock Return Data'!$O$250-'Stock Return Data'!O175</f>
        <v>4.1620223828912881E-2</v>
      </c>
      <c r="I175" s="2">
        <f>'Stock Return Data'!$Q$250-'Stock Return Data'!Q175</f>
        <v>-4.5717987249271758E-3</v>
      </c>
      <c r="J175" s="2">
        <f>'Stock Return Data'!$S$250-'Stock Return Data'!S175</f>
        <v>3.0665240709248701E-2</v>
      </c>
      <c r="K175" s="2">
        <f>'Stock Return Data'!$U$250-'Stock Return Data'!U175</f>
        <v>-2.8998392437706813E-2</v>
      </c>
      <c r="L175" s="2">
        <f>'Stock Return Data'!$W$250-'Stock Return Data'!W175</f>
        <v>-3.3526308642814501E-2</v>
      </c>
      <c r="M175" s="2">
        <f>'Stock Return Data'!$Y$250-'Stock Return Data'!Y175</f>
        <v>-4.1060688721588643E-3</v>
      </c>
      <c r="N175" s="2">
        <f>'Stock Return Data'!$AA$250-'Stock Return Data'!AA175</f>
        <v>2.6786769395049738E-2</v>
      </c>
      <c r="O175" s="2">
        <f>'Stock Return Data'!$AC$250-'Stock Return Data'!AC175</f>
        <v>-7.3207984063962768E-3</v>
      </c>
      <c r="P175" s="2">
        <f>'Stock Return Data'!$AE$250-'Stock Return Data'!AE175</f>
        <v>-2.9143040999873482E-3</v>
      </c>
    </row>
    <row r="176" spans="1:16" x14ac:dyDescent="0.3">
      <c r="A176" s="1">
        <v>45098</v>
      </c>
      <c r="B176" s="2">
        <f>'Stock Return Data'!$C$250-'Stock Return Data'!C176</f>
        <v>2.0081765009532768E-2</v>
      </c>
      <c r="C176" s="2">
        <f>'Stock Return Data'!$E$250-'Stock Return Data'!E176</f>
        <v>-3.8570768437132946E-3</v>
      </c>
      <c r="D176" s="2">
        <f>'Stock Return Data'!$G$250-'Stock Return Data'!G176</f>
        <v>-2.3878796218874845E-4</v>
      </c>
      <c r="E176" s="2">
        <f>'Stock Return Data'!$I$250-'Stock Return Data'!I176</f>
        <v>3.4472232860785815E-3</v>
      </c>
      <c r="F176" s="2">
        <f>'Stock Return Data'!$K$250-'Stock Return Data'!K176</f>
        <v>2.6394442456653851E-4</v>
      </c>
      <c r="G176" s="2">
        <f>'Stock Return Data'!$M$250-'Stock Return Data'!M176</f>
        <v>1.4092619386138398E-2</v>
      </c>
      <c r="H176" s="2">
        <f>'Stock Return Data'!$O$250-'Stock Return Data'!O176</f>
        <v>-1.5038733563429033E-3</v>
      </c>
      <c r="I176" s="2">
        <f>'Stock Return Data'!$Q$250-'Stock Return Data'!Q176</f>
        <v>-3.1849029755304098E-3</v>
      </c>
      <c r="J176" s="2">
        <f>'Stock Return Data'!$S$250-'Stock Return Data'!S176</f>
        <v>9.373989688911127E-3</v>
      </c>
      <c r="K176" s="2">
        <f>'Stock Return Data'!$U$250-'Stock Return Data'!U176</f>
        <v>-1.8811610168267115E-2</v>
      </c>
      <c r="L176" s="2">
        <f>'Stock Return Data'!$W$250-'Stock Return Data'!W176</f>
        <v>-2.0196447660413869E-2</v>
      </c>
      <c r="M176" s="2">
        <f>'Stock Return Data'!$Y$250-'Stock Return Data'!Y176</f>
        <v>1.2274486727321288E-2</v>
      </c>
      <c r="N176" s="2">
        <f>'Stock Return Data'!$AA$250-'Stock Return Data'!AA176</f>
        <v>2.3712072343141634E-2</v>
      </c>
      <c r="O176" s="2">
        <f>'Stock Return Data'!$AC$250-'Stock Return Data'!AC176</f>
        <v>3.6350427282460422E-3</v>
      </c>
      <c r="P176" s="2">
        <f>'Stock Return Data'!$AE$250-'Stock Return Data'!AE176</f>
        <v>-3.8253755297611059E-3</v>
      </c>
    </row>
    <row r="177" spans="1:16" x14ac:dyDescent="0.3">
      <c r="A177" s="1">
        <v>45099</v>
      </c>
      <c r="B177" s="2">
        <f>'Stock Return Data'!$C$250-'Stock Return Data'!C177</f>
        <v>-3.9887239681165275E-3</v>
      </c>
      <c r="C177" s="2">
        <f>'Stock Return Data'!$E$250-'Stock Return Data'!E177</f>
        <v>7.989348461633447E-3</v>
      </c>
      <c r="D177" s="2">
        <f>'Stock Return Data'!$G$250-'Stock Return Data'!G177</f>
        <v>7.3246653459412706E-3</v>
      </c>
      <c r="E177" s="2">
        <f>'Stock Return Data'!$I$250-'Stock Return Data'!I177</f>
        <v>1.4039029917802348E-2</v>
      </c>
      <c r="F177" s="2">
        <f>'Stock Return Data'!$K$250-'Stock Return Data'!K177</f>
        <v>1.3520454460945481E-3</v>
      </c>
      <c r="G177" s="2">
        <f>'Stock Return Data'!$M$250-'Stock Return Data'!M177</f>
        <v>-5.7338395636126385E-5</v>
      </c>
      <c r="H177" s="2">
        <f>'Stock Return Data'!$O$250-'Stock Return Data'!O177</f>
        <v>4.8277633550849838E-2</v>
      </c>
      <c r="I177" s="2">
        <f>'Stock Return Data'!$Q$250-'Stock Return Data'!Q177</f>
        <v>-7.0627550243498177E-3</v>
      </c>
      <c r="J177" s="2">
        <f>'Stock Return Data'!$S$250-'Stock Return Data'!S177</f>
        <v>-1.2628035681238002E-3</v>
      </c>
      <c r="K177" s="2">
        <f>'Stock Return Data'!$U$250-'Stock Return Data'!U177</f>
        <v>3.1549043206796121E-2</v>
      </c>
      <c r="L177" s="2">
        <f>'Stock Return Data'!$W$250-'Stock Return Data'!W177</f>
        <v>3.4442976272333253E-2</v>
      </c>
      <c r="M177" s="2">
        <f>'Stock Return Data'!$Y$250-'Stock Return Data'!Y177</f>
        <v>1.1947172782413362E-2</v>
      </c>
      <c r="N177" s="2">
        <f>'Stock Return Data'!$AA$250-'Stock Return Data'!AA177</f>
        <v>3.4739641265447353E-2</v>
      </c>
      <c r="O177" s="2">
        <f>'Stock Return Data'!$AC$250-'Stock Return Data'!AC177</f>
        <v>1.5012132012124969E-2</v>
      </c>
      <c r="P177" s="2">
        <f>'Stock Return Data'!$AE$250-'Stock Return Data'!AE177</f>
        <v>1.977924893594089E-2</v>
      </c>
    </row>
    <row r="178" spans="1:16" x14ac:dyDescent="0.3">
      <c r="A178" s="1">
        <v>45100</v>
      </c>
      <c r="B178" s="2">
        <f>'Stock Return Data'!$C$250-'Stock Return Data'!C178</f>
        <v>2.8845774453093474E-2</v>
      </c>
      <c r="C178" s="2">
        <f>'Stock Return Data'!$E$250-'Stock Return Data'!E178</f>
        <v>6.0499538915567003E-3</v>
      </c>
      <c r="D178" s="2">
        <f>'Stock Return Data'!$G$250-'Stock Return Data'!G178</f>
        <v>-2.0277144492615476E-4</v>
      </c>
      <c r="E178" s="2">
        <f>'Stock Return Data'!$I$250-'Stock Return Data'!I178</f>
        <v>1.3254015710256395E-2</v>
      </c>
      <c r="F178" s="2">
        <f>'Stock Return Data'!$K$250-'Stock Return Data'!K178</f>
        <v>3.0699883340800732E-2</v>
      </c>
      <c r="G178" s="2">
        <f>'Stock Return Data'!$M$250-'Stock Return Data'!M178</f>
        <v>7.7630689362108412E-3</v>
      </c>
      <c r="H178" s="2">
        <f>'Stock Return Data'!$O$250-'Stock Return Data'!O178</f>
        <v>-2.4908234785284103E-2</v>
      </c>
      <c r="I178" s="2">
        <f>'Stock Return Data'!$Q$250-'Stock Return Data'!Q178</f>
        <v>1.3091823642580894E-2</v>
      </c>
      <c r="J178" s="2">
        <f>'Stock Return Data'!$S$250-'Stock Return Data'!S178</f>
        <v>2.100924015576937E-3</v>
      </c>
      <c r="K178" s="2">
        <f>'Stock Return Data'!$U$250-'Stock Return Data'!U178</f>
        <v>2.0220879757859953E-2</v>
      </c>
      <c r="L178" s="2">
        <f>'Stock Return Data'!$W$250-'Stock Return Data'!W178</f>
        <v>2.4324184303960855E-2</v>
      </c>
      <c r="M178" s="2">
        <f>'Stock Return Data'!$Y$250-'Stock Return Data'!Y178</f>
        <v>3.2644193218781925E-2</v>
      </c>
      <c r="N178" s="2">
        <f>'Stock Return Data'!$AA$250-'Stock Return Data'!AA178</f>
        <v>-1.2214140247157631E-2</v>
      </c>
      <c r="O178" s="2">
        <f>'Stock Return Data'!$AC$250-'Stock Return Data'!AC178</f>
        <v>1.3409504542733198E-2</v>
      </c>
      <c r="P178" s="2">
        <f>'Stock Return Data'!$AE$250-'Stock Return Data'!AE178</f>
        <v>2.0234304308677824E-2</v>
      </c>
    </row>
    <row r="179" spans="1:16" x14ac:dyDescent="0.3">
      <c r="A179" s="1">
        <v>45103</v>
      </c>
      <c r="B179" s="2">
        <f>'Stock Return Data'!$C$250-'Stock Return Data'!C179</f>
        <v>-9.9409417027117274E-3</v>
      </c>
      <c r="C179" s="2">
        <f>'Stock Return Data'!$E$250-'Stock Return Data'!E179</f>
        <v>8.5060900365456632E-3</v>
      </c>
      <c r="D179" s="2">
        <f>'Stock Return Data'!$G$250-'Stock Return Data'!G179</f>
        <v>-7.1545047612238291E-4</v>
      </c>
      <c r="E179" s="2">
        <f>'Stock Return Data'!$I$250-'Stock Return Data'!I179</f>
        <v>-3.889301463762452E-3</v>
      </c>
      <c r="F179" s="2">
        <f>'Stock Return Data'!$K$250-'Stock Return Data'!K179</f>
        <v>-1.4475122775140774E-3</v>
      </c>
      <c r="G179" s="2">
        <f>'Stock Return Data'!$M$250-'Stock Return Data'!M179</f>
        <v>-8.5125164550034623E-4</v>
      </c>
      <c r="H179" s="2">
        <f>'Stock Return Data'!$O$250-'Stock Return Data'!O179</f>
        <v>-2.4075961396426829E-2</v>
      </c>
      <c r="I179" s="2">
        <f>'Stock Return Data'!$Q$250-'Stock Return Data'!Q179</f>
        <v>7.0636115983430253E-3</v>
      </c>
      <c r="J179" s="2">
        <f>'Stock Return Data'!$S$250-'Stock Return Data'!S179</f>
        <v>-3.6654995112686099E-2</v>
      </c>
      <c r="K179" s="2">
        <f>'Stock Return Data'!$U$250-'Stock Return Data'!U179</f>
        <v>6.4674735852308521E-3</v>
      </c>
      <c r="L179" s="2">
        <f>'Stock Return Data'!$W$250-'Stock Return Data'!W179</f>
        <v>3.5451680517160911E-3</v>
      </c>
      <c r="M179" s="2">
        <f>'Stock Return Data'!$Y$250-'Stock Return Data'!Y179</f>
        <v>-1.7438309472999125E-2</v>
      </c>
      <c r="N179" s="2">
        <f>'Stock Return Data'!$AA$250-'Stock Return Data'!AA179</f>
        <v>-4.6621122157284502E-3</v>
      </c>
      <c r="O179" s="2">
        <f>'Stock Return Data'!$AC$250-'Stock Return Data'!AC179</f>
        <v>-6.2873097979960623E-4</v>
      </c>
      <c r="P179" s="2">
        <f>'Stock Return Data'!$AE$250-'Stock Return Data'!AE179</f>
        <v>9.8347094504453274E-3</v>
      </c>
    </row>
    <row r="180" spans="1:16" x14ac:dyDescent="0.3">
      <c r="A180" s="1">
        <v>45104</v>
      </c>
      <c r="B180" s="2">
        <f>'Stock Return Data'!$C$250-'Stock Return Data'!C180</f>
        <v>2.6016029252411563E-2</v>
      </c>
      <c r="C180" s="2">
        <f>'Stock Return Data'!$E$250-'Stock Return Data'!E180</f>
        <v>-2.3660940917048651E-3</v>
      </c>
      <c r="D180" s="2">
        <f>'Stock Return Data'!$G$250-'Stock Return Data'!G180</f>
        <v>-8.3994501435032012E-4</v>
      </c>
      <c r="E180" s="2">
        <f>'Stock Return Data'!$I$250-'Stock Return Data'!I180</f>
        <v>-6.5873341205442641E-3</v>
      </c>
      <c r="F180" s="2">
        <f>'Stock Return Data'!$K$250-'Stock Return Data'!K180</f>
        <v>3.5854598417694745E-3</v>
      </c>
      <c r="G180" s="2">
        <f>'Stock Return Data'!$M$250-'Stock Return Data'!M180</f>
        <v>2.6310172335265712E-3</v>
      </c>
      <c r="H180" s="2">
        <f>'Stock Return Data'!$O$250-'Stock Return Data'!O180</f>
        <v>-3.7498574121468023E-2</v>
      </c>
      <c r="I180" s="2">
        <f>'Stock Return Data'!$Q$250-'Stock Return Data'!Q180</f>
        <v>-2.3747110318539238E-3</v>
      </c>
      <c r="J180" s="2">
        <f>'Stock Return Data'!$S$250-'Stock Return Data'!S180</f>
        <v>-1.0203017743692805E-2</v>
      </c>
      <c r="K180" s="2">
        <f>'Stock Return Data'!$U$250-'Stock Return Data'!U180</f>
        <v>-3.5061323588394935E-2</v>
      </c>
      <c r="L180" s="2">
        <f>'Stock Return Data'!$W$250-'Stock Return Data'!W180</f>
        <v>-2.5252217518540482E-2</v>
      </c>
      <c r="M180" s="2">
        <f>'Stock Return Data'!$Y$250-'Stock Return Data'!Y180</f>
        <v>1.0090516673651517E-2</v>
      </c>
      <c r="N180" s="2">
        <f>'Stock Return Data'!$AA$250-'Stock Return Data'!AA180</f>
        <v>-9.7464444883834343E-4</v>
      </c>
      <c r="O180" s="2">
        <f>'Stock Return Data'!$AC$250-'Stock Return Data'!AC180</f>
        <v>-2.2279016361654398E-3</v>
      </c>
      <c r="P180" s="2">
        <f>'Stock Return Data'!$AE$250-'Stock Return Data'!AE180</f>
        <v>-9.2753727301081064E-3</v>
      </c>
    </row>
    <row r="181" spans="1:16" x14ac:dyDescent="0.3">
      <c r="A181" s="1">
        <v>45105</v>
      </c>
      <c r="B181" s="2">
        <f>'Stock Return Data'!$C$250-'Stock Return Data'!C181</f>
        <v>1.3043397442159853E-3</v>
      </c>
      <c r="C181" s="2">
        <f>'Stock Return Data'!$E$250-'Stock Return Data'!E181</f>
        <v>1.4233791990302253E-3</v>
      </c>
      <c r="D181" s="2">
        <f>'Stock Return Data'!$G$250-'Stock Return Data'!G181</f>
        <v>1.3014016538879663E-3</v>
      </c>
      <c r="E181" s="2">
        <f>'Stock Return Data'!$I$250-'Stock Return Data'!I181</f>
        <v>3.3992857576323681E-4</v>
      </c>
      <c r="F181" s="2">
        <f>'Stock Return Data'!$K$250-'Stock Return Data'!K181</f>
        <v>1.3520454460945481E-3</v>
      </c>
      <c r="G181" s="2">
        <f>'Stock Return Data'!$M$250-'Stock Return Data'!M181</f>
        <v>1.2848068143085632E-3</v>
      </c>
      <c r="H181" s="2">
        <f>'Stock Return Data'!$O$250-'Stock Return Data'!O181</f>
        <v>4.3600518915253702E-3</v>
      </c>
      <c r="I181" s="2">
        <f>'Stock Return Data'!$Q$250-'Stock Return Data'!Q181</f>
        <v>2.041688970240832E-3</v>
      </c>
      <c r="J181" s="2">
        <f>'Stock Return Data'!$S$250-'Stock Return Data'!S181</f>
        <v>1.4123683467367522E-3</v>
      </c>
      <c r="K181" s="2">
        <f>'Stock Return Data'!$U$250-'Stock Return Data'!U181</f>
        <v>-4.2902437084336012E-2</v>
      </c>
      <c r="L181" s="2">
        <f>'Stock Return Data'!$W$250-'Stock Return Data'!W181</f>
        <v>5.1477835687106788E-3</v>
      </c>
      <c r="M181" s="2">
        <f>'Stock Return Data'!$Y$250-'Stock Return Data'!Y181</f>
        <v>4.6013616705832807E-3</v>
      </c>
      <c r="N181" s="2">
        <f>'Stock Return Data'!$AA$250-'Stock Return Data'!AA181</f>
        <v>6.168212694018774E-3</v>
      </c>
      <c r="O181" s="2">
        <f>'Stock Return Data'!$AC$250-'Stock Return Data'!AC181</f>
        <v>7.4553835541428949E-4</v>
      </c>
      <c r="P181" s="2">
        <f>'Stock Return Data'!$AE$250-'Stock Return Data'!AE181</f>
        <v>1.4581300076019032E-3</v>
      </c>
    </row>
    <row r="182" spans="1:16" x14ac:dyDescent="0.3">
      <c r="A182" s="1">
        <v>45107</v>
      </c>
      <c r="B182" s="2">
        <f>'Stock Return Data'!$C$250-'Stock Return Data'!C182</f>
        <v>-6.0773373693375626E-2</v>
      </c>
      <c r="C182" s="2">
        <f>'Stock Return Data'!$E$250-'Stock Return Data'!E182</f>
        <v>-2.455936767817514E-2</v>
      </c>
      <c r="D182" s="2">
        <f>'Stock Return Data'!$G$250-'Stock Return Data'!G182</f>
        <v>-1.4040419450210796E-2</v>
      </c>
      <c r="E182" s="2">
        <f>'Stock Return Data'!$I$250-'Stock Return Data'!I182</f>
        <v>-4.3712743075517556E-2</v>
      </c>
      <c r="F182" s="2">
        <f>'Stock Return Data'!$K$250-'Stock Return Data'!K182</f>
        <v>-2.0472260161942174E-2</v>
      </c>
      <c r="G182" s="2">
        <f>'Stock Return Data'!$M$250-'Stock Return Data'!M182</f>
        <v>-1.3318652885487588E-2</v>
      </c>
      <c r="H182" s="2">
        <f>'Stock Return Data'!$O$250-'Stock Return Data'!O182</f>
        <v>-7.9679893521511794E-2</v>
      </c>
      <c r="I182" s="2">
        <f>'Stock Return Data'!$Q$250-'Stock Return Data'!Q182</f>
        <v>-3.4598991771236362E-2</v>
      </c>
      <c r="J182" s="2">
        <f>'Stock Return Data'!$S$250-'Stock Return Data'!S182</f>
        <v>1.8143314614392007E-2</v>
      </c>
      <c r="K182" s="2">
        <f>'Stock Return Data'!$U$250-'Stock Return Data'!U182</f>
        <v>1.3692282487668891E-2</v>
      </c>
      <c r="L182" s="2">
        <f>'Stock Return Data'!$W$250-'Stock Return Data'!W182</f>
        <v>-1.752299486212397E-2</v>
      </c>
      <c r="M182" s="2">
        <f>'Stock Return Data'!$Y$250-'Stock Return Data'!Y182</f>
        <v>-2.7923772156149662E-2</v>
      </c>
      <c r="N182" s="2">
        <f>'Stock Return Data'!$AA$250-'Stock Return Data'!AA182</f>
        <v>-7.8938170284704748E-2</v>
      </c>
      <c r="O182" s="2">
        <f>'Stock Return Data'!$AC$250-'Stock Return Data'!AC182</f>
        <v>-1.1113097904563007E-2</v>
      </c>
      <c r="P182" s="2">
        <f>'Stock Return Data'!$AE$250-'Stock Return Data'!AE182</f>
        <v>-1.498879056125187E-2</v>
      </c>
    </row>
    <row r="183" spans="1:16" x14ac:dyDescent="0.3">
      <c r="A183" s="1">
        <v>45110</v>
      </c>
      <c r="B183" s="2">
        <f>'Stock Return Data'!$C$250-'Stock Return Data'!C183</f>
        <v>1.7208907290024365E-2</v>
      </c>
      <c r="C183" s="2">
        <f>'Stock Return Data'!$E$250-'Stock Return Data'!E183</f>
        <v>-1.3904138108528225E-3</v>
      </c>
      <c r="D183" s="2">
        <f>'Stock Return Data'!$G$250-'Stock Return Data'!G183</f>
        <v>6.6467209203209679E-3</v>
      </c>
      <c r="E183" s="2">
        <f>'Stock Return Data'!$I$250-'Stock Return Data'!I183</f>
        <v>1.6877750752016577E-3</v>
      </c>
      <c r="F183" s="2">
        <f>'Stock Return Data'!$K$250-'Stock Return Data'!K183</f>
        <v>-4.1911936851661308E-2</v>
      </c>
      <c r="G183" s="2">
        <f>'Stock Return Data'!$M$250-'Stock Return Data'!M183</f>
        <v>-2.4512345190157853E-2</v>
      </c>
      <c r="H183" s="2">
        <f>'Stock Return Data'!$O$250-'Stock Return Data'!O183</f>
        <v>-1.8761256030470921E-2</v>
      </c>
      <c r="I183" s="2">
        <f>'Stock Return Data'!$Q$250-'Stock Return Data'!Q183</f>
        <v>1.0726588552887453E-2</v>
      </c>
      <c r="J183" s="2">
        <f>'Stock Return Data'!$S$250-'Stock Return Data'!S183</f>
        <v>-9.2640139066556496E-3</v>
      </c>
      <c r="K183" s="2">
        <f>'Stock Return Data'!$U$250-'Stock Return Data'!U183</f>
        <v>-1.2863681110026629E-2</v>
      </c>
      <c r="L183" s="2">
        <f>'Stock Return Data'!$W$250-'Stock Return Data'!W183</f>
        <v>-4.5698312735366342E-3</v>
      </c>
      <c r="M183" s="2">
        <f>'Stock Return Data'!$Y$250-'Stock Return Data'!Y183</f>
        <v>-4.2744931892142068E-2</v>
      </c>
      <c r="N183" s="2">
        <f>'Stock Return Data'!$AA$250-'Stock Return Data'!AA183</f>
        <v>-9.187093763277844E-2</v>
      </c>
      <c r="O183" s="2">
        <f>'Stock Return Data'!$AC$250-'Stock Return Data'!AC183</f>
        <v>5.202149447852037E-4</v>
      </c>
      <c r="P183" s="2">
        <f>'Stock Return Data'!$AE$250-'Stock Return Data'!AE183</f>
        <v>6.9648986628560276E-3</v>
      </c>
    </row>
    <row r="184" spans="1:16" x14ac:dyDescent="0.3">
      <c r="A184" s="1">
        <v>45111</v>
      </c>
      <c r="B184" s="2">
        <f>'Stock Return Data'!$C$250-'Stock Return Data'!C184</f>
        <v>1.5041709076601548E-2</v>
      </c>
      <c r="C184" s="2">
        <f>'Stock Return Data'!$E$250-'Stock Return Data'!E184</f>
        <v>7.75794043548092E-4</v>
      </c>
      <c r="D184" s="2">
        <f>'Stock Return Data'!$G$250-'Stock Return Data'!G184</f>
        <v>-6.3154585382940295E-3</v>
      </c>
      <c r="E184" s="2">
        <f>'Stock Return Data'!$I$250-'Stock Return Data'!I184</f>
        <v>-8.2452655613549867E-3</v>
      </c>
      <c r="F184" s="2">
        <f>'Stock Return Data'!$K$250-'Stock Return Data'!K184</f>
        <v>7.6512316818253285E-3</v>
      </c>
      <c r="G184" s="2">
        <f>'Stock Return Data'!$M$250-'Stock Return Data'!M184</f>
        <v>-5.4070571900088644E-3</v>
      </c>
      <c r="H184" s="2">
        <f>'Stock Return Data'!$O$250-'Stock Return Data'!O184</f>
        <v>2.6958846133194145E-2</v>
      </c>
      <c r="I184" s="2">
        <f>'Stock Return Data'!$Q$250-'Stock Return Data'!Q184</f>
        <v>-1.1367709692013811E-3</v>
      </c>
      <c r="J184" s="2">
        <f>'Stock Return Data'!$S$250-'Stock Return Data'!S184</f>
        <v>2.1219260938621479E-2</v>
      </c>
      <c r="K184" s="2">
        <f>'Stock Return Data'!$U$250-'Stock Return Data'!U184</f>
        <v>-1.8572612367524074E-3</v>
      </c>
      <c r="L184" s="2">
        <f>'Stock Return Data'!$W$250-'Stock Return Data'!W184</f>
        <v>1.4771875195324163E-2</v>
      </c>
      <c r="M184" s="2">
        <f>'Stock Return Data'!$Y$250-'Stock Return Data'!Y184</f>
        <v>-6.0655746543362421E-2</v>
      </c>
      <c r="N184" s="2">
        <f>'Stock Return Data'!$AA$250-'Stock Return Data'!AA184</f>
        <v>-8.3117506906321706E-2</v>
      </c>
      <c r="O184" s="2">
        <f>'Stock Return Data'!$AC$250-'Stock Return Data'!AC184</f>
        <v>6.378706601466601E-3</v>
      </c>
      <c r="P184" s="2">
        <f>'Stock Return Data'!$AE$250-'Stock Return Data'!AE184</f>
        <v>1.2532561126641844E-2</v>
      </c>
    </row>
    <row r="185" spans="1:16" x14ac:dyDescent="0.3">
      <c r="A185" s="1">
        <v>45112</v>
      </c>
      <c r="B185" s="2">
        <f>'Stock Return Data'!$C$250-'Stock Return Data'!C185</f>
        <v>3.7623479577591247E-3</v>
      </c>
      <c r="C185" s="2">
        <f>'Stock Return Data'!$E$250-'Stock Return Data'!E185</f>
        <v>3.1490690301814034E-3</v>
      </c>
      <c r="D185" s="2">
        <f>'Stock Return Data'!$G$250-'Stock Return Data'!G185</f>
        <v>-2.226222707520222E-3</v>
      </c>
      <c r="E185" s="2">
        <f>'Stock Return Data'!$I$250-'Stock Return Data'!I185</f>
        <v>-1.2584247392124722E-3</v>
      </c>
      <c r="F185" s="2">
        <f>'Stock Return Data'!$K$250-'Stock Return Data'!K185</f>
        <v>-7.628376485485559E-3</v>
      </c>
      <c r="G185" s="2">
        <f>'Stock Return Data'!$M$250-'Stock Return Data'!M185</f>
        <v>-1.747792479805052E-2</v>
      </c>
      <c r="H185" s="2">
        <f>'Stock Return Data'!$O$250-'Stock Return Data'!O185</f>
        <v>-5.1604966946122302E-3</v>
      </c>
      <c r="I185" s="2">
        <f>'Stock Return Data'!$Q$250-'Stock Return Data'!Q185</f>
        <v>-1.5937554716838193E-3</v>
      </c>
      <c r="J185" s="2">
        <f>'Stock Return Data'!$S$250-'Stock Return Data'!S185</f>
        <v>-1.5090230319683923E-2</v>
      </c>
      <c r="K185" s="2">
        <f>'Stock Return Data'!$U$250-'Stock Return Data'!U185</f>
        <v>-4.2968709249755063E-3</v>
      </c>
      <c r="L185" s="2">
        <f>'Stock Return Data'!$W$250-'Stock Return Data'!W185</f>
        <v>-6.0882585775065279E-3</v>
      </c>
      <c r="M185" s="2">
        <f>'Stock Return Data'!$Y$250-'Stock Return Data'!Y185</f>
        <v>-4.5535508275883319E-2</v>
      </c>
      <c r="N185" s="2">
        <f>'Stock Return Data'!$AA$250-'Stock Return Data'!AA185</f>
        <v>5.5348488605509318E-2</v>
      </c>
      <c r="O185" s="2">
        <f>'Stock Return Data'!$AC$250-'Stock Return Data'!AC185</f>
        <v>-4.0131429432583394E-3</v>
      </c>
      <c r="P185" s="2">
        <f>'Stock Return Data'!$AE$250-'Stock Return Data'!AE185</f>
        <v>-1.0852549954047126E-2</v>
      </c>
    </row>
    <row r="186" spans="1:16" x14ac:dyDescent="0.3">
      <c r="A186" s="1">
        <v>45113</v>
      </c>
      <c r="B186" s="2">
        <f>'Stock Return Data'!$C$250-'Stock Return Data'!C186</f>
        <v>-2.3747007421339141E-2</v>
      </c>
      <c r="C186" s="2">
        <f>'Stock Return Data'!$E$250-'Stock Return Data'!E186</f>
        <v>-1.2405547364553585E-2</v>
      </c>
      <c r="D186" s="2">
        <f>'Stock Return Data'!$G$250-'Stock Return Data'!G186</f>
        <v>1.3144362374795592E-2</v>
      </c>
      <c r="E186" s="2">
        <f>'Stock Return Data'!$I$250-'Stock Return Data'!I186</f>
        <v>2.8635126894308353E-3</v>
      </c>
      <c r="F186" s="2">
        <f>'Stock Return Data'!$K$250-'Stock Return Data'!K186</f>
        <v>-3.1108649066037636E-2</v>
      </c>
      <c r="G186" s="2">
        <f>'Stock Return Data'!$M$250-'Stock Return Data'!M186</f>
        <v>3.810616085714895E-3</v>
      </c>
      <c r="H186" s="2">
        <f>'Stock Return Data'!$O$250-'Stock Return Data'!O186</f>
        <v>-3.2015900952351142E-2</v>
      </c>
      <c r="I186" s="2">
        <f>'Stock Return Data'!$Q$250-'Stock Return Data'!Q186</f>
        <v>-5.1624915108934161E-3</v>
      </c>
      <c r="J186" s="2">
        <f>'Stock Return Data'!$S$250-'Stock Return Data'!S186</f>
        <v>-1.6147437395202299E-2</v>
      </c>
      <c r="K186" s="2">
        <f>'Stock Return Data'!$U$250-'Stock Return Data'!U186</f>
        <v>3.401267618424784E-3</v>
      </c>
      <c r="L186" s="2">
        <f>'Stock Return Data'!$W$250-'Stock Return Data'!W186</f>
        <v>1.025296311895349E-2</v>
      </c>
      <c r="M186" s="2">
        <f>'Stock Return Data'!$Y$250-'Stock Return Data'!Y186</f>
        <v>1.8777688589084296E-2</v>
      </c>
      <c r="N186" s="2">
        <f>'Stock Return Data'!$AA$250-'Stock Return Data'!AA186</f>
        <v>-8.1996033979352591E-3</v>
      </c>
      <c r="O186" s="2">
        <f>'Stock Return Data'!$AC$250-'Stock Return Data'!AC186</f>
        <v>-3.4888242009499311E-2</v>
      </c>
      <c r="P186" s="2">
        <f>'Stock Return Data'!$AE$250-'Stock Return Data'!AE186</f>
        <v>5.5118486023644601E-3</v>
      </c>
    </row>
    <row r="187" spans="1:16" x14ac:dyDescent="0.3">
      <c r="A187" s="1">
        <v>45114</v>
      </c>
      <c r="B187" s="2">
        <f>'Stock Return Data'!$C$250-'Stock Return Data'!C187</f>
        <v>7.3139732210914278E-3</v>
      </c>
      <c r="C187" s="2">
        <f>'Stock Return Data'!$E$250-'Stock Return Data'!E187</f>
        <v>3.9809563690276079E-3</v>
      </c>
      <c r="D187" s="2">
        <f>'Stock Return Data'!$G$250-'Stock Return Data'!G187</f>
        <v>2.0824608481768411E-2</v>
      </c>
      <c r="E187" s="2">
        <f>'Stock Return Data'!$I$250-'Stock Return Data'!I187</f>
        <v>1.0534193592012664E-2</v>
      </c>
      <c r="F187" s="2">
        <f>'Stock Return Data'!$K$250-'Stock Return Data'!K187</f>
        <v>-4.7331220452270489E-3</v>
      </c>
      <c r="G187" s="2">
        <f>'Stock Return Data'!$M$250-'Stock Return Data'!M187</f>
        <v>1.2890630974753651E-2</v>
      </c>
      <c r="H187" s="2">
        <f>'Stock Return Data'!$O$250-'Stock Return Data'!O187</f>
        <v>-5.2188460719193433E-2</v>
      </c>
      <c r="I187" s="2">
        <f>'Stock Return Data'!$Q$250-'Stock Return Data'!Q187</f>
        <v>1.7813556486853691E-2</v>
      </c>
      <c r="J187" s="2">
        <f>'Stock Return Data'!$S$250-'Stock Return Data'!S187</f>
        <v>8.4941550544730456E-3</v>
      </c>
      <c r="K187" s="2">
        <f>'Stock Return Data'!$U$250-'Stock Return Data'!U187</f>
        <v>1.5476177592104776E-2</v>
      </c>
      <c r="L187" s="2">
        <f>'Stock Return Data'!$W$250-'Stock Return Data'!W187</f>
        <v>3.6386233056285577E-3</v>
      </c>
      <c r="M187" s="2">
        <f>'Stock Return Data'!$Y$250-'Stock Return Data'!Y187</f>
        <v>2.9394750100335376E-2</v>
      </c>
      <c r="N187" s="2">
        <f>'Stock Return Data'!$AA$250-'Stock Return Data'!AA187</f>
        <v>-5.1632320651882248E-3</v>
      </c>
      <c r="O187" s="2">
        <f>'Stock Return Data'!$AC$250-'Stock Return Data'!AC187</f>
        <v>7.7142054206930559E-3</v>
      </c>
      <c r="P187" s="2">
        <f>'Stock Return Data'!$AE$250-'Stock Return Data'!AE187</f>
        <v>-4.2857547209539E-3</v>
      </c>
    </row>
    <row r="188" spans="1:16" x14ac:dyDescent="0.3">
      <c r="A188" s="1">
        <v>45117</v>
      </c>
      <c r="B188" s="2">
        <f>'Stock Return Data'!$C$250-'Stock Return Data'!C188</f>
        <v>9.7686861819491801E-3</v>
      </c>
      <c r="C188" s="2">
        <f>'Stock Return Data'!$E$250-'Stock Return Data'!E188</f>
        <v>2.491693470241127E-3</v>
      </c>
      <c r="D188" s="2">
        <f>'Stock Return Data'!$G$250-'Stock Return Data'!G188</f>
        <v>2.9894965070049559E-2</v>
      </c>
      <c r="E188" s="2">
        <f>'Stock Return Data'!$I$250-'Stock Return Data'!I188</f>
        <v>1.1292287100856716E-3</v>
      </c>
      <c r="F188" s="2">
        <f>'Stock Return Data'!$K$250-'Stock Return Data'!K188</f>
        <v>1.9497111235089543E-2</v>
      </c>
      <c r="G188" s="2">
        <f>'Stock Return Data'!$M$250-'Stock Return Data'!M188</f>
        <v>6.7288461667086834E-3</v>
      </c>
      <c r="H188" s="2">
        <f>'Stock Return Data'!$O$250-'Stock Return Data'!O188</f>
        <v>-3.329918727364393E-3</v>
      </c>
      <c r="I188" s="2">
        <f>'Stock Return Data'!$Q$250-'Stock Return Data'!Q188</f>
        <v>6.369552345288701E-3</v>
      </c>
      <c r="J188" s="2">
        <f>'Stock Return Data'!$S$250-'Stock Return Data'!S188</f>
        <v>-3.0966395415695748E-3</v>
      </c>
      <c r="K188" s="2">
        <f>'Stock Return Data'!$U$250-'Stock Return Data'!U188</f>
        <v>-9.4914228905069314E-3</v>
      </c>
      <c r="L188" s="2">
        <f>'Stock Return Data'!$W$250-'Stock Return Data'!W188</f>
        <v>-8.7995546434740946E-4</v>
      </c>
      <c r="M188" s="2">
        <f>'Stock Return Data'!$Y$250-'Stock Return Data'!Y188</f>
        <v>-1.251724171924723E-2</v>
      </c>
      <c r="N188" s="2">
        <f>'Stock Return Data'!$AA$250-'Stock Return Data'!AA188</f>
        <v>3.4179417175811501E-2</v>
      </c>
      <c r="O188" s="2">
        <f>'Stock Return Data'!$AC$250-'Stock Return Data'!AC188</f>
        <v>1.3903433092256435E-2</v>
      </c>
      <c r="P188" s="2">
        <f>'Stock Return Data'!$AE$250-'Stock Return Data'!AE188</f>
        <v>1.1102608071141978E-2</v>
      </c>
    </row>
    <row r="189" spans="1:16" x14ac:dyDescent="0.3">
      <c r="A189" s="1">
        <v>45118</v>
      </c>
      <c r="B189" s="2">
        <f>'Stock Return Data'!$C$250-'Stock Return Data'!C189</f>
        <v>-3.4467999001767419E-2</v>
      </c>
      <c r="C189" s="2">
        <f>'Stock Return Data'!$E$250-'Stock Return Data'!E189</f>
        <v>3.5392241187125195E-4</v>
      </c>
      <c r="D189" s="2">
        <f>'Stock Return Data'!$G$250-'Stock Return Data'!G189</f>
        <v>9.8385855435882286E-3</v>
      </c>
      <c r="E189" s="2">
        <f>'Stock Return Data'!$I$250-'Stock Return Data'!I189</f>
        <v>-1.4293447377890645E-2</v>
      </c>
      <c r="F189" s="2">
        <f>'Stock Return Data'!$K$250-'Stock Return Data'!K189</f>
        <v>-5.8347402248212481E-3</v>
      </c>
      <c r="G189" s="2">
        <f>'Stock Return Data'!$M$250-'Stock Return Data'!M189</f>
        <v>-1.4385447357589039E-2</v>
      </c>
      <c r="H189" s="2">
        <f>'Stock Return Data'!$O$250-'Stock Return Data'!O189</f>
        <v>-5.9131905857872605E-2</v>
      </c>
      <c r="I189" s="2">
        <f>'Stock Return Data'!$Q$250-'Stock Return Data'!Q189</f>
        <v>-1.2638134499095996E-2</v>
      </c>
      <c r="J189" s="2">
        <f>'Stock Return Data'!$S$250-'Stock Return Data'!S189</f>
        <v>-9.6052832365537359E-3</v>
      </c>
      <c r="K189" s="2">
        <f>'Stock Return Data'!$U$250-'Stock Return Data'!U189</f>
        <v>-6.6125588410208122E-3</v>
      </c>
      <c r="L189" s="2">
        <f>'Stock Return Data'!$W$250-'Stock Return Data'!W189</f>
        <v>-9.8312710444831419E-3</v>
      </c>
      <c r="M189" s="2">
        <f>'Stock Return Data'!$Y$250-'Stock Return Data'!Y189</f>
        <v>-2.6226834863122328E-2</v>
      </c>
      <c r="N189" s="2">
        <f>'Stock Return Data'!$AA$250-'Stock Return Data'!AA189</f>
        <v>-2.8413977507710374E-2</v>
      </c>
      <c r="O189" s="2">
        <f>'Stock Return Data'!$AC$250-'Stock Return Data'!AC189</f>
        <v>-1.4766838668078359E-3</v>
      </c>
      <c r="P189" s="2">
        <f>'Stock Return Data'!$AE$250-'Stock Return Data'!AE189</f>
        <v>-2.4243625959554944E-2</v>
      </c>
    </row>
    <row r="190" spans="1:16" x14ac:dyDescent="0.3">
      <c r="A190" s="1">
        <v>45119</v>
      </c>
      <c r="B190" s="2">
        <f>'Stock Return Data'!$C$250-'Stock Return Data'!C190</f>
        <v>-6.580264589307295E-4</v>
      </c>
      <c r="C190" s="2">
        <f>'Stock Return Data'!$E$250-'Stock Return Data'!E190</f>
        <v>-2.8602538699197544E-4</v>
      </c>
      <c r="D190" s="2">
        <f>'Stock Return Data'!$G$250-'Stock Return Data'!G190</f>
        <v>5.2030551194346833E-3</v>
      </c>
      <c r="E190" s="2">
        <f>'Stock Return Data'!$I$250-'Stock Return Data'!I190</f>
        <v>1.1684973268245113E-2</v>
      </c>
      <c r="F190" s="2">
        <f>'Stock Return Data'!$K$250-'Stock Return Data'!K190</f>
        <v>3.3907099032443894E-3</v>
      </c>
      <c r="G190" s="2">
        <f>'Stock Return Data'!$M$250-'Stock Return Data'!M190</f>
        <v>3.0812899819697968E-3</v>
      </c>
      <c r="H190" s="2">
        <f>'Stock Return Data'!$O$250-'Stock Return Data'!O190</f>
        <v>-2.6638866606448389E-2</v>
      </c>
      <c r="I190" s="2">
        <f>'Stock Return Data'!$Q$250-'Stock Return Data'!Q190</f>
        <v>9.9624198003868264E-3</v>
      </c>
      <c r="J190" s="2">
        <f>'Stock Return Data'!$S$250-'Stock Return Data'!S190</f>
        <v>8.1931555891342541E-3</v>
      </c>
      <c r="K190" s="2">
        <f>'Stock Return Data'!$U$250-'Stock Return Data'!U190</f>
        <v>4.308103099682146E-3</v>
      </c>
      <c r="L190" s="2">
        <f>'Stock Return Data'!$W$250-'Stock Return Data'!W190</f>
        <v>7.5090434074060741E-3</v>
      </c>
      <c r="M190" s="2">
        <f>'Stock Return Data'!$Y$250-'Stock Return Data'!Y190</f>
        <v>3.1464246597225345E-3</v>
      </c>
      <c r="N190" s="2">
        <f>'Stock Return Data'!$AA$250-'Stock Return Data'!AA190</f>
        <v>3.3827532391696811E-3</v>
      </c>
      <c r="O190" s="2">
        <f>'Stock Return Data'!$AC$250-'Stock Return Data'!AC190</f>
        <v>-2.8021467887100011E-3</v>
      </c>
      <c r="P190" s="2">
        <f>'Stock Return Data'!$AE$250-'Stock Return Data'!AE190</f>
        <v>4.622922564043213E-3</v>
      </c>
    </row>
    <row r="191" spans="1:16" x14ac:dyDescent="0.3">
      <c r="A191" s="1">
        <v>45120</v>
      </c>
      <c r="B191" s="2">
        <f>'Stock Return Data'!$C$250-'Stock Return Data'!C191</f>
        <v>1.8147331023731703E-2</v>
      </c>
      <c r="C191" s="2">
        <f>'Stock Return Data'!$E$250-'Stock Return Data'!E191</f>
        <v>2.0621340879047642E-2</v>
      </c>
      <c r="D191" s="2">
        <f>'Stock Return Data'!$G$250-'Stock Return Data'!G191</f>
        <v>2.8771560211389583E-3</v>
      </c>
      <c r="E191" s="2">
        <f>'Stock Return Data'!$I$250-'Stock Return Data'!I191</f>
        <v>-2.3510612061245408E-2</v>
      </c>
      <c r="F191" s="2">
        <f>'Stock Return Data'!$K$250-'Stock Return Data'!K191</f>
        <v>1.8716798645910998E-2</v>
      </c>
      <c r="G191" s="2">
        <f>'Stock Return Data'!$M$250-'Stock Return Data'!M191</f>
        <v>1.919970921066909E-3</v>
      </c>
      <c r="H191" s="2">
        <f>'Stock Return Data'!$O$250-'Stock Return Data'!O191</f>
        <v>3.9159565069284127E-2</v>
      </c>
      <c r="I191" s="2">
        <f>'Stock Return Data'!$Q$250-'Stock Return Data'!Q191</f>
        <v>3.9970247906844364E-3</v>
      </c>
      <c r="J191" s="2">
        <f>'Stock Return Data'!$S$250-'Stock Return Data'!S191</f>
        <v>-5.0083601095255404E-3</v>
      </c>
      <c r="K191" s="2">
        <f>'Stock Return Data'!$U$250-'Stock Return Data'!U191</f>
        <v>1.6409815075184284E-2</v>
      </c>
      <c r="L191" s="2">
        <f>'Stock Return Data'!$W$250-'Stock Return Data'!W191</f>
        <v>2.7041259232347764E-2</v>
      </c>
      <c r="M191" s="2">
        <f>'Stock Return Data'!$Y$250-'Stock Return Data'!Y191</f>
        <v>2.8007334229098235E-2</v>
      </c>
      <c r="N191" s="2">
        <f>'Stock Return Data'!$AA$250-'Stock Return Data'!AA191</f>
        <v>3.1168268249574395E-2</v>
      </c>
      <c r="O191" s="2">
        <f>'Stock Return Data'!$AC$250-'Stock Return Data'!AC191</f>
        <v>2.0409687453989456E-2</v>
      </c>
      <c r="P191" s="2">
        <f>'Stock Return Data'!$AE$250-'Stock Return Data'!AE191</f>
        <v>8.1066369664304742E-3</v>
      </c>
    </row>
    <row r="192" spans="1:16" x14ac:dyDescent="0.3">
      <c r="A192" s="1">
        <v>45121</v>
      </c>
      <c r="B192" s="2">
        <f>'Stock Return Data'!$C$250-'Stock Return Data'!C192</f>
        <v>-1.184310316257239E-2</v>
      </c>
      <c r="C192" s="2">
        <f>'Stock Return Data'!$E$250-'Stock Return Data'!E192</f>
        <v>-3.5788179422938798E-3</v>
      </c>
      <c r="D192" s="2">
        <f>'Stock Return Data'!$G$250-'Stock Return Data'!G192</f>
        <v>-3.6712533982401443E-2</v>
      </c>
      <c r="E192" s="2">
        <f>'Stock Return Data'!$I$250-'Stock Return Data'!I192</f>
        <v>-4.4235542869413912E-2</v>
      </c>
      <c r="F192" s="2">
        <f>'Stock Return Data'!$K$250-'Stock Return Data'!K192</f>
        <v>-2.805995199700732E-3</v>
      </c>
      <c r="G192" s="2">
        <f>'Stock Return Data'!$M$250-'Stock Return Data'!M192</f>
        <v>-6.2196013484403087E-4</v>
      </c>
      <c r="H192" s="2">
        <f>'Stock Return Data'!$O$250-'Stock Return Data'!O192</f>
        <v>-4.9288548846490546E-2</v>
      </c>
      <c r="I192" s="2">
        <f>'Stock Return Data'!$Q$250-'Stock Return Data'!Q192</f>
        <v>-6.9783177793873857E-3</v>
      </c>
      <c r="J192" s="2">
        <f>'Stock Return Data'!$S$250-'Stock Return Data'!S192</f>
        <v>3.1130566792069606E-2</v>
      </c>
      <c r="K192" s="2">
        <f>'Stock Return Data'!$U$250-'Stock Return Data'!U192</f>
        <v>5.1912731007152527E-3</v>
      </c>
      <c r="L192" s="2">
        <f>'Stock Return Data'!$W$250-'Stock Return Data'!W192</f>
        <v>9.1862400911017772E-3</v>
      </c>
      <c r="M192" s="2">
        <f>'Stock Return Data'!$Y$250-'Stock Return Data'!Y192</f>
        <v>4.6913026562450579E-4</v>
      </c>
      <c r="N192" s="2">
        <f>'Stock Return Data'!$AA$250-'Stock Return Data'!AA192</f>
        <v>-2.3789103001192937E-3</v>
      </c>
      <c r="O192" s="2">
        <f>'Stock Return Data'!$AC$250-'Stock Return Data'!AC192</f>
        <v>4.3515918977341988E-3</v>
      </c>
      <c r="P192" s="2">
        <f>'Stock Return Data'!$AE$250-'Stock Return Data'!AE192</f>
        <v>-1.4334312180779369E-2</v>
      </c>
    </row>
    <row r="193" spans="1:16" x14ac:dyDescent="0.3">
      <c r="A193" s="1">
        <v>45124</v>
      </c>
      <c r="B193" s="2">
        <f>'Stock Return Data'!$C$250-'Stock Return Data'!C193</f>
        <v>1.3043397442159853E-3</v>
      </c>
      <c r="C193" s="2">
        <f>'Stock Return Data'!$E$250-'Stock Return Data'!E193</f>
        <v>5.1022113456492407E-3</v>
      </c>
      <c r="D193" s="2">
        <f>'Stock Return Data'!$G$250-'Stock Return Data'!G193</f>
        <v>-1.1314363779050946E-3</v>
      </c>
      <c r="E193" s="2">
        <f>'Stock Return Data'!$I$250-'Stock Return Data'!I193</f>
        <v>2.4437892322302971E-3</v>
      </c>
      <c r="F193" s="2">
        <f>'Stock Return Data'!$K$250-'Stock Return Data'!K193</f>
        <v>-6.4119241552492972E-3</v>
      </c>
      <c r="G193" s="2">
        <f>'Stock Return Data'!$M$250-'Stock Return Data'!M193</f>
        <v>2.4478180365078693E-3</v>
      </c>
      <c r="H193" s="2">
        <f>'Stock Return Data'!$O$250-'Stock Return Data'!O193</f>
        <v>1.3393707101257243E-2</v>
      </c>
      <c r="I193" s="2">
        <f>'Stock Return Data'!$Q$250-'Stock Return Data'!Q193</f>
        <v>3.4371584124657378E-3</v>
      </c>
      <c r="J193" s="2">
        <f>'Stock Return Data'!$S$250-'Stock Return Data'!S193</f>
        <v>-1.7314191758868943E-2</v>
      </c>
      <c r="K193" s="2">
        <f>'Stock Return Data'!$U$250-'Stock Return Data'!U193</f>
        <v>1.031144753381967E-2</v>
      </c>
      <c r="L193" s="2">
        <f>'Stock Return Data'!$W$250-'Stock Return Data'!W193</f>
        <v>-4.6664121639686251E-4</v>
      </c>
      <c r="M193" s="2">
        <f>'Stock Return Data'!$Y$250-'Stock Return Data'!Y193</f>
        <v>-1.4891930619270197E-3</v>
      </c>
      <c r="N193" s="2">
        <f>'Stock Return Data'!$AA$250-'Stock Return Data'!AA193</f>
        <v>-2.208037328063741E-2</v>
      </c>
      <c r="O193" s="2">
        <f>'Stock Return Data'!$AC$250-'Stock Return Data'!AC193</f>
        <v>-1.0337913201924075E-2</v>
      </c>
      <c r="P193" s="2">
        <f>'Stock Return Data'!$AE$250-'Stock Return Data'!AE193</f>
        <v>7.2327359672538609E-3</v>
      </c>
    </row>
    <row r="194" spans="1:16" x14ac:dyDescent="0.3">
      <c r="A194" s="1">
        <v>45125</v>
      </c>
      <c r="B194" s="2">
        <f>'Stock Return Data'!$C$250-'Stock Return Data'!C194</f>
        <v>1.6975957148227837E-3</v>
      </c>
      <c r="C194" s="2">
        <f>'Stock Return Data'!$E$250-'Stock Return Data'!E194</f>
        <v>9.8942929556993103E-3</v>
      </c>
      <c r="D194" s="2">
        <f>'Stock Return Data'!$G$250-'Stock Return Data'!G194</f>
        <v>-1.0356140209044585E-2</v>
      </c>
      <c r="E194" s="2">
        <f>'Stock Return Data'!$I$250-'Stock Return Data'!I194</f>
        <v>-3.6379563886554521E-2</v>
      </c>
      <c r="F194" s="2">
        <f>'Stock Return Data'!$K$250-'Stock Return Data'!K194</f>
        <v>-1.216002614999127E-3</v>
      </c>
      <c r="G194" s="2">
        <f>'Stock Return Data'!$M$250-'Stock Return Data'!M194</f>
        <v>9.6725839026981378E-4</v>
      </c>
      <c r="H194" s="2">
        <f>'Stock Return Data'!$O$250-'Stock Return Data'!O194</f>
        <v>4.1652838735230999E-2</v>
      </c>
      <c r="I194" s="2">
        <f>'Stock Return Data'!$Q$250-'Stock Return Data'!Q194</f>
        <v>-3.4801525324089366E-4</v>
      </c>
      <c r="J194" s="2">
        <f>'Stock Return Data'!$S$250-'Stock Return Data'!S194</f>
        <v>1.4647631403160282E-2</v>
      </c>
      <c r="K194" s="2">
        <f>'Stock Return Data'!$U$250-'Stock Return Data'!U194</f>
        <v>1.2578328861487173E-2</v>
      </c>
      <c r="L194" s="2">
        <f>'Stock Return Data'!$W$250-'Stock Return Data'!W194</f>
        <v>1.1971569855069614E-2</v>
      </c>
      <c r="M194" s="2">
        <f>'Stock Return Data'!$Y$250-'Stock Return Data'!Y194</f>
        <v>-1.6995516177645664E-2</v>
      </c>
      <c r="N194" s="2">
        <f>'Stock Return Data'!$AA$250-'Stock Return Data'!AA194</f>
        <v>2.2651783216899625E-2</v>
      </c>
      <c r="O194" s="2">
        <f>'Stock Return Data'!$AC$250-'Stock Return Data'!AC194</f>
        <v>9.694084216711852E-3</v>
      </c>
      <c r="P194" s="2">
        <f>'Stock Return Data'!$AE$250-'Stock Return Data'!AE194</f>
        <v>-9.247383916389418E-4</v>
      </c>
    </row>
    <row r="195" spans="1:16" x14ac:dyDescent="0.3">
      <c r="A195" s="1">
        <v>45126</v>
      </c>
      <c r="B195" s="2">
        <f>'Stock Return Data'!$C$250-'Stock Return Data'!C195</f>
        <v>2.8778639119493611E-3</v>
      </c>
      <c r="C195" s="2">
        <f>'Stock Return Data'!$E$250-'Stock Return Data'!E195</f>
        <v>-1.1005254769881623E-4</v>
      </c>
      <c r="D195" s="2">
        <f>'Stock Return Data'!$G$250-'Stock Return Data'!G195</f>
        <v>-2.8374016813388528E-4</v>
      </c>
      <c r="E195" s="2">
        <f>'Stock Return Data'!$I$250-'Stock Return Data'!I195</f>
        <v>5.0939712802997505E-4</v>
      </c>
      <c r="F195" s="2">
        <f>'Stock Return Data'!$K$250-'Stock Return Data'!K195</f>
        <v>-5.3078317198366459E-3</v>
      </c>
      <c r="G195" s="2">
        <f>'Stock Return Data'!$M$250-'Stock Return Data'!M195</f>
        <v>-1.2154359323257565E-2</v>
      </c>
      <c r="H195" s="2">
        <f>'Stock Return Data'!$O$250-'Stock Return Data'!O195</f>
        <v>1.2968402328449244E-2</v>
      </c>
      <c r="I195" s="2">
        <f>'Stock Return Data'!$Q$250-'Stock Return Data'!Q195</f>
        <v>-5.817802811893133E-3</v>
      </c>
      <c r="J195" s="2">
        <f>'Stock Return Data'!$S$250-'Stock Return Data'!S195</f>
        <v>-1.1255217964044046E-2</v>
      </c>
      <c r="K195" s="2">
        <f>'Stock Return Data'!$U$250-'Stock Return Data'!U195</f>
        <v>-1.6231125478503874E-2</v>
      </c>
      <c r="L195" s="2">
        <f>'Stock Return Data'!$W$250-'Stock Return Data'!W195</f>
        <v>-8.9059551308893481E-3</v>
      </c>
      <c r="M195" s="2">
        <f>'Stock Return Data'!$Y$250-'Stock Return Data'!Y195</f>
        <v>-4.3124434060648087E-2</v>
      </c>
      <c r="N195" s="2">
        <f>'Stock Return Data'!$AA$250-'Stock Return Data'!AA195</f>
        <v>8.9615087834040517E-3</v>
      </c>
      <c r="O195" s="2">
        <f>'Stock Return Data'!$AC$250-'Stock Return Data'!AC195</f>
        <v>9.774883727874762E-3</v>
      </c>
      <c r="P195" s="2">
        <f>'Stock Return Data'!$AE$250-'Stock Return Data'!AE195</f>
        <v>1.0409619652265761E-2</v>
      </c>
    </row>
    <row r="196" spans="1:16" x14ac:dyDescent="0.3">
      <c r="A196" s="1">
        <v>45127</v>
      </c>
      <c r="B196" s="2">
        <f>'Stock Return Data'!$C$250-'Stock Return Data'!C196</f>
        <v>8.3965598291783385E-3</v>
      </c>
      <c r="C196" s="2">
        <f>'Stock Return Data'!$E$250-'Stock Return Data'!E196</f>
        <v>-3.6071973455255174E-3</v>
      </c>
      <c r="D196" s="2">
        <f>'Stock Return Data'!$G$250-'Stock Return Data'!G196</f>
        <v>4.1054220694032731E-3</v>
      </c>
      <c r="E196" s="2">
        <f>'Stock Return Data'!$I$250-'Stock Return Data'!I196</f>
        <v>1.7594718124890194E-2</v>
      </c>
      <c r="F196" s="2">
        <f>'Stock Return Data'!$K$250-'Stock Return Data'!K196</f>
        <v>-3.7370127842550043E-3</v>
      </c>
      <c r="G196" s="2">
        <f>'Stock Return Data'!$M$250-'Stock Return Data'!M196</f>
        <v>-2.6490045087854658E-2</v>
      </c>
      <c r="H196" s="2">
        <f>'Stock Return Data'!$O$250-'Stock Return Data'!O196</f>
        <v>1.5358595718402521E-2</v>
      </c>
      <c r="I196" s="2">
        <f>'Stock Return Data'!$Q$250-'Stock Return Data'!Q196</f>
        <v>3.8258238338223644E-3</v>
      </c>
      <c r="J196" s="2">
        <f>'Stock Return Data'!$S$250-'Stock Return Data'!S196</f>
        <v>5.1732343819822545E-3</v>
      </c>
      <c r="K196" s="2">
        <f>'Stock Return Data'!$U$250-'Stock Return Data'!U196</f>
        <v>5.8519861445871938E-3</v>
      </c>
      <c r="L196" s="2">
        <f>'Stock Return Data'!$W$250-'Stock Return Data'!W196</f>
        <v>8.8435334419972589E-3</v>
      </c>
      <c r="M196" s="2">
        <f>'Stock Return Data'!$Y$250-'Stock Return Data'!Y196</f>
        <v>1.2091462419771382E-2</v>
      </c>
      <c r="N196" s="2">
        <f>'Stock Return Data'!$AA$250-'Stock Return Data'!AA196</f>
        <v>-4.1450890947437834E-2</v>
      </c>
      <c r="O196" s="2">
        <f>'Stock Return Data'!$AC$250-'Stock Return Data'!AC196</f>
        <v>6.8959073759154348E-3</v>
      </c>
      <c r="P196" s="2">
        <f>'Stock Return Data'!$AE$250-'Stock Return Data'!AE196</f>
        <v>-6.8246435466943929E-3</v>
      </c>
    </row>
    <row r="197" spans="1:16" x14ac:dyDescent="0.3">
      <c r="A197" s="1">
        <v>45128</v>
      </c>
      <c r="B197" s="2">
        <f>'Stock Return Data'!$C$250-'Stock Return Data'!C197</f>
        <v>9.6376905515804002E-3</v>
      </c>
      <c r="C197" s="2">
        <f>'Stock Return Data'!$E$250-'Stock Return Data'!E197</f>
        <v>4.6877543659412518E-3</v>
      </c>
      <c r="D197" s="2">
        <f>'Stock Return Data'!$G$250-'Stock Return Data'!G197</f>
        <v>3.6212369199624714E-2</v>
      </c>
      <c r="E197" s="2">
        <f>'Stock Return Data'!$I$250-'Stock Return Data'!I197</f>
        <v>8.1678337682351748E-2</v>
      </c>
      <c r="F197" s="2">
        <f>'Stock Return Data'!$K$250-'Stock Return Data'!K197</f>
        <v>-4.7238680611371413E-3</v>
      </c>
      <c r="G197" s="2">
        <f>'Stock Return Data'!$M$250-'Stock Return Data'!M197</f>
        <v>4.7390017157108704E-3</v>
      </c>
      <c r="H197" s="2">
        <f>'Stock Return Data'!$O$250-'Stock Return Data'!O197</f>
        <v>-1.4369827152963158E-2</v>
      </c>
      <c r="I197" s="2">
        <f>'Stock Return Data'!$Q$250-'Stock Return Data'!Q197</f>
        <v>-3.6738163377585828E-2</v>
      </c>
      <c r="J197" s="2">
        <f>'Stock Return Data'!$S$250-'Stock Return Data'!S197</f>
        <v>1.2081186021130624E-2</v>
      </c>
      <c r="K197" s="2">
        <f>'Stock Return Data'!$U$250-'Stock Return Data'!U197</f>
        <v>1.4319726194962782E-3</v>
      </c>
      <c r="L197" s="2">
        <f>'Stock Return Data'!$W$250-'Stock Return Data'!W197</f>
        <v>4.5295424730558975E-3</v>
      </c>
      <c r="M197" s="2">
        <f>'Stock Return Data'!$Y$250-'Stock Return Data'!Y197</f>
        <v>-1.7576405565106257E-2</v>
      </c>
      <c r="N197" s="2">
        <f>'Stock Return Data'!$AA$250-'Stock Return Data'!AA197</f>
        <v>-4.1960073502329574E-2</v>
      </c>
      <c r="O197" s="2">
        <f>'Stock Return Data'!$AC$250-'Stock Return Data'!AC197</f>
        <v>4.183539825173656E-3</v>
      </c>
      <c r="P197" s="2">
        <f>'Stock Return Data'!$AE$250-'Stock Return Data'!AE197</f>
        <v>3.0936895814386678E-3</v>
      </c>
    </row>
    <row r="198" spans="1:16" x14ac:dyDescent="0.3">
      <c r="A198" s="1">
        <v>45131</v>
      </c>
      <c r="B198" s="2">
        <f>'Stock Return Data'!$C$250-'Stock Return Data'!C198</f>
        <v>-7.0990393692683361E-3</v>
      </c>
      <c r="C198" s="2">
        <f>'Stock Return Data'!$E$250-'Stock Return Data'!E198</f>
        <v>-7.0918569352894784E-3</v>
      </c>
      <c r="D198" s="2">
        <f>'Stock Return Data'!$G$250-'Stock Return Data'!G198</f>
        <v>3.5874091952518431E-3</v>
      </c>
      <c r="E198" s="2">
        <f>'Stock Return Data'!$I$250-'Stock Return Data'!I198</f>
        <v>-3.414952837662156E-3</v>
      </c>
      <c r="F198" s="2">
        <f>'Stock Return Data'!$K$250-'Stock Return Data'!K198</f>
        <v>-3.6806670762975762E-3</v>
      </c>
      <c r="G198" s="2">
        <f>'Stock Return Data'!$M$250-'Stock Return Data'!M198</f>
        <v>4.022864519268346E-2</v>
      </c>
      <c r="H198" s="2">
        <f>'Stock Return Data'!$O$250-'Stock Return Data'!O198</f>
        <v>1.1541837030816168E-2</v>
      </c>
      <c r="I198" s="2">
        <f>'Stock Return Data'!$Q$250-'Stock Return Data'!Q198</f>
        <v>-5.3048661991812324E-3</v>
      </c>
      <c r="J198" s="2">
        <f>'Stock Return Data'!$S$250-'Stock Return Data'!S198</f>
        <v>-1.3353312743019314E-2</v>
      </c>
      <c r="K198" s="2">
        <f>'Stock Return Data'!$U$250-'Stock Return Data'!U198</f>
        <v>-5.1198722357012241E-2</v>
      </c>
      <c r="L198" s="2">
        <f>'Stock Return Data'!$W$250-'Stock Return Data'!W198</f>
        <v>-6.3434233187349337E-2</v>
      </c>
      <c r="M198" s="2">
        <f>'Stock Return Data'!$Y$250-'Stock Return Data'!Y198</f>
        <v>-5.3428539097533654E-3</v>
      </c>
      <c r="N198" s="2">
        <f>'Stock Return Data'!$AA$250-'Stock Return Data'!AA198</f>
        <v>-1.4239950571287371E-2</v>
      </c>
      <c r="O198" s="2">
        <f>'Stock Return Data'!$AC$250-'Stock Return Data'!AC198</f>
        <v>9.7547396433610579E-4</v>
      </c>
      <c r="P198" s="2">
        <f>'Stock Return Data'!$AE$250-'Stock Return Data'!AE198</f>
        <v>2.8153074948256734E-2</v>
      </c>
    </row>
    <row r="199" spans="1:16" x14ac:dyDescent="0.3">
      <c r="A199" s="1">
        <v>45132</v>
      </c>
      <c r="B199" s="2">
        <f>'Stock Return Data'!$C$250-'Stock Return Data'!C199</f>
        <v>-7.0290110631484291E-3</v>
      </c>
      <c r="C199" s="2">
        <f>'Stock Return Data'!$E$250-'Stock Return Data'!E199</f>
        <v>5.7532861841868982E-3</v>
      </c>
      <c r="D199" s="2">
        <f>'Stock Return Data'!$G$250-'Stock Return Data'!G199</f>
        <v>2.5144261582347597E-3</v>
      </c>
      <c r="E199" s="2">
        <f>'Stock Return Data'!$I$250-'Stock Return Data'!I199</f>
        <v>1.8362625843761685E-3</v>
      </c>
      <c r="F199" s="2">
        <f>'Stock Return Data'!$K$250-'Stock Return Data'!K199</f>
        <v>9.8647844601953156E-3</v>
      </c>
      <c r="G199" s="2">
        <f>'Stock Return Data'!$M$250-'Stock Return Data'!M199</f>
        <v>2.0485014483341751E-2</v>
      </c>
      <c r="H199" s="2">
        <f>'Stock Return Data'!$O$250-'Stock Return Data'!O199</f>
        <v>-4.0311130697268808E-3</v>
      </c>
      <c r="I199" s="2">
        <f>'Stock Return Data'!$Q$250-'Stock Return Data'!Q199</f>
        <v>1.9065048485847905E-2</v>
      </c>
      <c r="J199" s="2">
        <f>'Stock Return Data'!$S$250-'Stock Return Data'!S199</f>
        <v>2.6385971736760981E-3</v>
      </c>
      <c r="K199" s="2">
        <f>'Stock Return Data'!$U$250-'Stock Return Data'!U199</f>
        <v>1.1225161614740228E-2</v>
      </c>
      <c r="L199" s="2">
        <f>'Stock Return Data'!$W$250-'Stock Return Data'!W199</f>
        <v>9.7734326300123742E-3</v>
      </c>
      <c r="M199" s="2">
        <f>'Stock Return Data'!$Y$250-'Stock Return Data'!Y199</f>
        <v>3.3543573139039939E-2</v>
      </c>
      <c r="N199" s="2">
        <f>'Stock Return Data'!$AA$250-'Stock Return Data'!AA199</f>
        <v>5.6168212694018817E-2</v>
      </c>
      <c r="O199" s="2">
        <f>'Stock Return Data'!$AC$250-'Stock Return Data'!AC199</f>
        <v>-8.9162557187942408E-3</v>
      </c>
      <c r="P199" s="2">
        <f>'Stock Return Data'!$AE$250-'Stock Return Data'!AE199</f>
        <v>-5.7374419462202418E-2</v>
      </c>
    </row>
    <row r="200" spans="1:16" x14ac:dyDescent="0.3">
      <c r="A200" s="1">
        <v>45133</v>
      </c>
      <c r="B200" s="2">
        <f>'Stock Return Data'!$C$250-'Stock Return Data'!C200</f>
        <v>9.5688197405306187E-3</v>
      </c>
      <c r="C200" s="2">
        <f>'Stock Return Data'!$E$250-'Stock Return Data'!E200</f>
        <v>-9.684385477212315E-4</v>
      </c>
      <c r="D200" s="2">
        <f>'Stock Return Data'!$G$250-'Stock Return Data'!G200</f>
        <v>-1.8023281359706561E-3</v>
      </c>
      <c r="E200" s="2">
        <f>'Stock Return Data'!$I$250-'Stock Return Data'!I200</f>
        <v>-1.0337428127561022E-2</v>
      </c>
      <c r="F200" s="2">
        <f>'Stock Return Data'!$K$250-'Stock Return Data'!K200</f>
        <v>-4.7085248776582971E-3</v>
      </c>
      <c r="G200" s="2">
        <f>'Stock Return Data'!$M$250-'Stock Return Data'!M200</f>
        <v>-2.0238040380746919E-2</v>
      </c>
      <c r="H200" s="2">
        <f>'Stock Return Data'!$O$250-'Stock Return Data'!O200</f>
        <v>4.0731212663730884E-3</v>
      </c>
      <c r="I200" s="2">
        <f>'Stock Return Data'!$Q$250-'Stock Return Data'!Q200</f>
        <v>-3.1286444570313363E-2</v>
      </c>
      <c r="J200" s="2">
        <f>'Stock Return Data'!$S$250-'Stock Return Data'!S200</f>
        <v>6.2413461209923681E-3</v>
      </c>
      <c r="K200" s="2">
        <f>'Stock Return Data'!$U$250-'Stock Return Data'!U200</f>
        <v>-1.3709188161775424E-2</v>
      </c>
      <c r="L200" s="2">
        <f>'Stock Return Data'!$W$250-'Stock Return Data'!W200</f>
        <v>-2.9847233417236441E-3</v>
      </c>
      <c r="M200" s="2">
        <f>'Stock Return Data'!$Y$250-'Stock Return Data'!Y200</f>
        <v>4.1319787110371042E-2</v>
      </c>
      <c r="N200" s="2">
        <f>'Stock Return Data'!$AA$250-'Stock Return Data'!AA200</f>
        <v>5.616826532559769E-2</v>
      </c>
      <c r="O200" s="2">
        <f>'Stock Return Data'!$AC$250-'Stock Return Data'!AC200</f>
        <v>-8.5960111001547983E-3</v>
      </c>
      <c r="P200" s="2">
        <f>'Stock Return Data'!$AE$250-'Stock Return Data'!AE200</f>
        <v>1.0092487666561494E-2</v>
      </c>
    </row>
    <row r="201" spans="1:16" x14ac:dyDescent="0.3">
      <c r="A201" s="1">
        <v>45134</v>
      </c>
      <c r="B201" s="2">
        <f>'Stock Return Data'!$C$250-'Stock Return Data'!C201</f>
        <v>-8.6162802904302359E-3</v>
      </c>
      <c r="C201" s="2">
        <f>'Stock Return Data'!$E$250-'Stock Return Data'!E201</f>
        <v>7.7140593117570461E-3</v>
      </c>
      <c r="D201" s="2">
        <f>'Stock Return Data'!$G$250-'Stock Return Data'!G201</f>
        <v>-8.062001398340807E-4</v>
      </c>
      <c r="E201" s="2">
        <f>'Stock Return Data'!$I$250-'Stock Return Data'!I201</f>
        <v>-2.8480078712178843E-3</v>
      </c>
      <c r="F201" s="2">
        <f>'Stock Return Data'!$K$250-'Stock Return Data'!K201</f>
        <v>1.1392205922315686E-2</v>
      </c>
      <c r="G201" s="2">
        <f>'Stock Return Data'!$M$250-'Stock Return Data'!M201</f>
        <v>1.6530994215049694E-2</v>
      </c>
      <c r="H201" s="2">
        <f>'Stock Return Data'!$O$250-'Stock Return Data'!O201</f>
        <v>-3.6720520577804986E-3</v>
      </c>
      <c r="I201" s="2">
        <f>'Stock Return Data'!$Q$250-'Stock Return Data'!Q201</f>
        <v>-3.229889089440427E-3</v>
      </c>
      <c r="J201" s="2">
        <f>'Stock Return Data'!$S$250-'Stock Return Data'!S201</f>
        <v>9.6367149512495195E-3</v>
      </c>
      <c r="K201" s="2">
        <f>'Stock Return Data'!$U$250-'Stock Return Data'!U201</f>
        <v>-3.8912617274659181E-2</v>
      </c>
      <c r="L201" s="2">
        <f>'Stock Return Data'!$W$250-'Stock Return Data'!W201</f>
        <v>-7.9265830520368535E-2</v>
      </c>
      <c r="M201" s="2">
        <f>'Stock Return Data'!$Y$250-'Stock Return Data'!Y201</f>
        <v>-2.2511875968970252E-2</v>
      </c>
      <c r="N201" s="2">
        <f>'Stock Return Data'!$AA$250-'Stock Return Data'!AA201</f>
        <v>1.7248490316194777E-2</v>
      </c>
      <c r="O201" s="2">
        <f>'Stock Return Data'!$AC$250-'Stock Return Data'!AC201</f>
        <v>3.4543690551886346E-3</v>
      </c>
      <c r="P201" s="2">
        <f>'Stock Return Data'!$AE$250-'Stock Return Data'!AE201</f>
        <v>1.3301721290473505E-2</v>
      </c>
    </row>
    <row r="202" spans="1:16" x14ac:dyDescent="0.3">
      <c r="A202" s="1">
        <v>45135</v>
      </c>
      <c r="B202" s="2">
        <f>'Stock Return Data'!$C$250-'Stock Return Data'!C202</f>
        <v>-2.1485453547964797E-2</v>
      </c>
      <c r="C202" s="2">
        <f>'Stock Return Data'!$E$250-'Stock Return Data'!E202</f>
        <v>9.9367567459423961E-3</v>
      </c>
      <c r="D202" s="2">
        <f>'Stock Return Data'!$G$250-'Stock Return Data'!G202</f>
        <v>1.3651987680123366E-2</v>
      </c>
      <c r="E202" s="2">
        <f>'Stock Return Data'!$I$250-'Stock Return Data'!I202</f>
        <v>9.6885032168852799E-3</v>
      </c>
      <c r="F202" s="2">
        <f>'Stock Return Data'!$K$250-'Stock Return Data'!K202</f>
        <v>5.0131124682925871E-3</v>
      </c>
      <c r="G202" s="2">
        <f>'Stock Return Data'!$M$250-'Stock Return Data'!M202</f>
        <v>-6.0262868051585722E-3</v>
      </c>
      <c r="H202" s="2">
        <f>'Stock Return Data'!$O$250-'Stock Return Data'!O202</f>
        <v>6.9211788252790249E-3</v>
      </c>
      <c r="I202" s="2">
        <f>'Stock Return Data'!$Q$250-'Stock Return Data'!Q202</f>
        <v>6.0450845395530056E-3</v>
      </c>
      <c r="J202" s="2">
        <f>'Stock Return Data'!$S$250-'Stock Return Data'!S202</f>
        <v>-3.7290037577627456E-3</v>
      </c>
      <c r="K202" s="2">
        <f>'Stock Return Data'!$U$250-'Stock Return Data'!U202</f>
        <v>-4.8991120494492188E-3</v>
      </c>
      <c r="L202" s="2">
        <f>'Stock Return Data'!$W$250-'Stock Return Data'!W202</f>
        <v>-2.699889347112841E-2</v>
      </c>
      <c r="M202" s="2">
        <f>'Stock Return Data'!$Y$250-'Stock Return Data'!Y202</f>
        <v>5.3777591861112186E-3</v>
      </c>
      <c r="N202" s="2">
        <f>'Stock Return Data'!$AA$250-'Stock Return Data'!AA202</f>
        <v>-5.0362130762893389E-3</v>
      </c>
      <c r="O202" s="2">
        <f>'Stock Return Data'!$AC$250-'Stock Return Data'!AC202</f>
        <v>-6.149982322662368E-2</v>
      </c>
      <c r="P202" s="2">
        <f>'Stock Return Data'!$AE$250-'Stock Return Data'!AE202</f>
        <v>-5.3838517190503161E-5</v>
      </c>
    </row>
    <row r="203" spans="1:16" x14ac:dyDescent="0.3">
      <c r="A203" s="1">
        <v>45138</v>
      </c>
      <c r="B203" s="2">
        <f>'Stock Return Data'!$C$250-'Stock Return Data'!C203</f>
        <v>-2.9215406546735066E-3</v>
      </c>
      <c r="C203" s="2">
        <f>'Stock Return Data'!$E$250-'Stock Return Data'!E203</f>
        <v>-8.0438026082537833E-3</v>
      </c>
      <c r="D203" s="2">
        <f>'Stock Return Data'!$G$250-'Stock Return Data'!G203</f>
        <v>-1.0614597998249443E-2</v>
      </c>
      <c r="E203" s="2">
        <f>'Stock Return Data'!$I$250-'Stock Return Data'!I203</f>
        <v>-1.0999087463028379E-2</v>
      </c>
      <c r="F203" s="2">
        <f>'Stock Return Data'!$K$250-'Stock Return Data'!K203</f>
        <v>1.7100076942157511E-2</v>
      </c>
      <c r="G203" s="2">
        <f>'Stock Return Data'!$M$250-'Stock Return Data'!M203</f>
        <v>7.1552304017883633E-3</v>
      </c>
      <c r="H203" s="2">
        <f>'Stock Return Data'!$O$250-'Stock Return Data'!O203</f>
        <v>7.4985019908353897E-3</v>
      </c>
      <c r="I203" s="2">
        <f>'Stock Return Data'!$Q$250-'Stock Return Data'!Q203</f>
        <v>-9.9603957569340679E-3</v>
      </c>
      <c r="J203" s="2">
        <f>'Stock Return Data'!$S$250-'Stock Return Data'!S203</f>
        <v>1.9810128112189743E-2</v>
      </c>
      <c r="K203" s="2">
        <f>'Stock Return Data'!$U$250-'Stock Return Data'!U203</f>
        <v>-1.6723748254142426E-2</v>
      </c>
      <c r="L203" s="2">
        <f>'Stock Return Data'!$W$250-'Stock Return Data'!W203</f>
        <v>-3.9639835226670389E-2</v>
      </c>
      <c r="M203" s="2">
        <f>'Stock Return Data'!$Y$250-'Stock Return Data'!Y203</f>
        <v>-3.3160857443635783E-2</v>
      </c>
      <c r="N203" s="2">
        <f>'Stock Return Data'!$AA$250-'Stock Return Data'!AA203</f>
        <v>-4.3693396716596687E-2</v>
      </c>
      <c r="O203" s="2">
        <f>'Stock Return Data'!$AC$250-'Stock Return Data'!AC203</f>
        <v>-7.9908905916072463E-3</v>
      </c>
      <c r="P203" s="2">
        <f>'Stock Return Data'!$AE$250-'Stock Return Data'!AE203</f>
        <v>-1.2424092132673776E-2</v>
      </c>
    </row>
    <row r="204" spans="1:16" x14ac:dyDescent="0.3">
      <c r="A204" s="1">
        <v>45139</v>
      </c>
      <c r="B204" s="2">
        <f>'Stock Return Data'!$C$250-'Stock Return Data'!C204</f>
        <v>3.2170973520746805E-3</v>
      </c>
      <c r="C204" s="2">
        <f>'Stock Return Data'!$E$250-'Stock Return Data'!E204</f>
        <v>-4.6995404361762763E-2</v>
      </c>
      <c r="D204" s="2">
        <f>'Stock Return Data'!$G$250-'Stock Return Data'!G204</f>
        <v>-1.8220448401248215E-2</v>
      </c>
      <c r="E204" s="2">
        <f>'Stock Return Data'!$I$250-'Stock Return Data'!I204</f>
        <v>-6.6675217033287607E-3</v>
      </c>
      <c r="F204" s="2">
        <f>'Stock Return Data'!$K$250-'Stock Return Data'!K204</f>
        <v>-1.3146212205720469E-3</v>
      </c>
      <c r="G204" s="2">
        <f>'Stock Return Data'!$M$250-'Stock Return Data'!M204</f>
        <v>3.2174329186858406E-3</v>
      </c>
      <c r="H204" s="2">
        <f>'Stock Return Data'!$O$250-'Stock Return Data'!O204</f>
        <v>1.6666770906906533E-2</v>
      </c>
      <c r="I204" s="2">
        <f>'Stock Return Data'!$Q$250-'Stock Return Data'!Q204</f>
        <v>-1.4579373253757882E-3</v>
      </c>
      <c r="J204" s="2">
        <f>'Stock Return Data'!$S$250-'Stock Return Data'!S204</f>
        <v>3.9402016908137945E-2</v>
      </c>
      <c r="K204" s="2">
        <f>'Stock Return Data'!$U$250-'Stock Return Data'!U204</f>
        <v>1.4723791406961714E-2</v>
      </c>
      <c r="L204" s="2">
        <f>'Stock Return Data'!$W$250-'Stock Return Data'!W204</f>
        <v>1.9683354300281536E-2</v>
      </c>
      <c r="M204" s="2">
        <f>'Stock Return Data'!$Y$250-'Stock Return Data'!Y204</f>
        <v>-9.3923741070939346E-4</v>
      </c>
      <c r="N204" s="2">
        <f>'Stock Return Data'!$AA$250-'Stock Return Data'!AA204</f>
        <v>-1.230133778252209E-2</v>
      </c>
      <c r="O204" s="2">
        <f>'Stock Return Data'!$AC$250-'Stock Return Data'!AC204</f>
        <v>-3.1785078871420631E-2</v>
      </c>
      <c r="P204" s="2">
        <f>'Stock Return Data'!$AE$250-'Stock Return Data'!AE204</f>
        <v>6.5427528369376535E-3</v>
      </c>
    </row>
    <row r="205" spans="1:16" x14ac:dyDescent="0.3">
      <c r="A205" s="1">
        <v>45140</v>
      </c>
      <c r="B205" s="2">
        <f>'Stock Return Data'!$C$250-'Stock Return Data'!C205</f>
        <v>4.0399805523205906E-2</v>
      </c>
      <c r="C205" s="2">
        <f>'Stock Return Data'!$E$250-'Stock Return Data'!E205</f>
        <v>2.555487378674913E-2</v>
      </c>
      <c r="D205" s="2">
        <f>'Stock Return Data'!$G$250-'Stock Return Data'!G205</f>
        <v>7.9768307272300321E-3</v>
      </c>
      <c r="E205" s="2">
        <f>'Stock Return Data'!$I$250-'Stock Return Data'!I205</f>
        <v>6.4562304360758823E-3</v>
      </c>
      <c r="F205" s="2">
        <f>'Stock Return Data'!$K$250-'Stock Return Data'!K205</f>
        <v>2.9478114035413634E-3</v>
      </c>
      <c r="G205" s="2">
        <f>'Stock Return Data'!$M$250-'Stock Return Data'!M205</f>
        <v>1.1396644424769091E-2</v>
      </c>
      <c r="H205" s="2">
        <f>'Stock Return Data'!$O$250-'Stock Return Data'!O205</f>
        <v>2.9280442247347202E-2</v>
      </c>
      <c r="I205" s="2">
        <f>'Stock Return Data'!$Q$250-'Stock Return Data'!Q205</f>
        <v>1.6511837775260121E-2</v>
      </c>
      <c r="J205" s="2">
        <f>'Stock Return Data'!$S$250-'Stock Return Data'!S205</f>
        <v>3.3343818318662998E-3</v>
      </c>
      <c r="K205" s="2">
        <f>'Stock Return Data'!$U$250-'Stock Return Data'!U205</f>
        <v>1.4819968726302354E-2</v>
      </c>
      <c r="L205" s="2">
        <f>'Stock Return Data'!$W$250-'Stock Return Data'!W205</f>
        <v>2.3647779909772598E-2</v>
      </c>
      <c r="M205" s="2">
        <f>'Stock Return Data'!$Y$250-'Stock Return Data'!Y205</f>
        <v>3.7959550799399444E-2</v>
      </c>
      <c r="N205" s="2">
        <f>'Stock Return Data'!$AA$250-'Stock Return Data'!AA205</f>
        <v>4.7618940230325847E-2</v>
      </c>
      <c r="O205" s="2">
        <f>'Stock Return Data'!$AC$250-'Stock Return Data'!AC205</f>
        <v>3.6138313365056844E-2</v>
      </c>
      <c r="P205" s="2">
        <f>'Stock Return Data'!$AE$250-'Stock Return Data'!AE205</f>
        <v>-5.8792791765501402E-3</v>
      </c>
    </row>
    <row r="206" spans="1:16" x14ac:dyDescent="0.3">
      <c r="A206" s="1">
        <v>45141</v>
      </c>
      <c r="B206" s="2">
        <f>'Stock Return Data'!$C$250-'Stock Return Data'!C206</f>
        <v>6.8886379120605447E-3</v>
      </c>
      <c r="C206" s="2">
        <f>'Stock Return Data'!$E$250-'Stock Return Data'!E206</f>
        <v>2.060906227938962E-2</v>
      </c>
      <c r="D206" s="2">
        <f>'Stock Return Data'!$G$250-'Stock Return Data'!G206</f>
        <v>6.0763807726434286E-3</v>
      </c>
      <c r="E206" s="2">
        <f>'Stock Return Data'!$I$250-'Stock Return Data'!I206</f>
        <v>-5.1507838329607706E-3</v>
      </c>
      <c r="F206" s="2">
        <f>'Stock Return Data'!$K$250-'Stock Return Data'!K206</f>
        <v>5.0813795692556691E-3</v>
      </c>
      <c r="G206" s="2">
        <f>'Stock Return Data'!$M$250-'Stock Return Data'!M206</f>
        <v>1.0087280074871833E-2</v>
      </c>
      <c r="H206" s="2">
        <f>'Stock Return Data'!$O$250-'Stock Return Data'!O206</f>
        <v>-8.7157073278486125E-3</v>
      </c>
      <c r="I206" s="2">
        <f>'Stock Return Data'!$Q$250-'Stock Return Data'!Q206</f>
        <v>1.1213477349561365E-2</v>
      </c>
      <c r="J206" s="2">
        <f>'Stock Return Data'!$S$250-'Stock Return Data'!S206</f>
        <v>2.8548242284558215E-2</v>
      </c>
      <c r="K206" s="2">
        <f>'Stock Return Data'!$U$250-'Stock Return Data'!U206</f>
        <v>-1.0052809346019445E-2</v>
      </c>
      <c r="L206" s="2">
        <f>'Stock Return Data'!$W$250-'Stock Return Data'!W206</f>
        <v>-1.1408562258953842E-2</v>
      </c>
      <c r="M206" s="2">
        <f>'Stock Return Data'!$Y$250-'Stock Return Data'!Y206</f>
        <v>-2.035629138593148E-2</v>
      </c>
      <c r="N206" s="2">
        <f>'Stock Return Data'!$AA$250-'Stock Return Data'!AA206</f>
        <v>3.589788836969441E-2</v>
      </c>
      <c r="O206" s="2">
        <f>'Stock Return Data'!$AC$250-'Stock Return Data'!AC206</f>
        <v>2.0180855452340178E-3</v>
      </c>
      <c r="P206" s="2">
        <f>'Stock Return Data'!$AE$250-'Stock Return Data'!AE206</f>
        <v>1.3416818175748284E-2</v>
      </c>
    </row>
    <row r="207" spans="1:16" x14ac:dyDescent="0.3">
      <c r="A207" s="1">
        <v>45142</v>
      </c>
      <c r="B207" s="2">
        <f>'Stock Return Data'!$C$250-'Stock Return Data'!C207</f>
        <v>-2.2361897735644867E-2</v>
      </c>
      <c r="C207" s="2">
        <f>'Stock Return Data'!$E$250-'Stock Return Data'!E207</f>
        <v>-1.4660092802196614E-2</v>
      </c>
      <c r="D207" s="2">
        <f>'Stock Return Data'!$G$250-'Stock Return Data'!G207</f>
        <v>-1.544668897250019E-2</v>
      </c>
      <c r="E207" s="2">
        <f>'Stock Return Data'!$I$250-'Stock Return Data'!I207</f>
        <v>-9.9583390306172918E-3</v>
      </c>
      <c r="F207" s="2">
        <f>'Stock Return Data'!$K$250-'Stock Return Data'!K207</f>
        <v>1.4186237959463473E-2</v>
      </c>
      <c r="G207" s="2">
        <f>'Stock Return Data'!$M$250-'Stock Return Data'!M207</f>
        <v>3.6967704782566988E-3</v>
      </c>
      <c r="H207" s="2">
        <f>'Stock Return Data'!$O$250-'Stock Return Data'!O207</f>
        <v>5.3534455716734621E-4</v>
      </c>
      <c r="I207" s="2">
        <f>'Stock Return Data'!$Q$250-'Stock Return Data'!Q207</f>
        <v>-9.0432588430362365E-3</v>
      </c>
      <c r="J207" s="2">
        <f>'Stock Return Data'!$S$250-'Stock Return Data'!S207</f>
        <v>3.2724248180064149E-2</v>
      </c>
      <c r="K207" s="2">
        <f>'Stock Return Data'!$U$250-'Stock Return Data'!U207</f>
        <v>1.0926713337929869E-2</v>
      </c>
      <c r="L207" s="2">
        <f>'Stock Return Data'!$W$250-'Stock Return Data'!W207</f>
        <v>5.8995573225289755E-3</v>
      </c>
      <c r="M207" s="2">
        <f>'Stock Return Data'!$Y$250-'Stock Return Data'!Y207</f>
        <v>1.4448367376533313E-3</v>
      </c>
      <c r="N207" s="2">
        <f>'Stock Return Data'!$AA$250-'Stock Return Data'!AA207</f>
        <v>-1.890136808204914E-2</v>
      </c>
      <c r="O207" s="2">
        <f>'Stock Return Data'!$AC$250-'Stock Return Data'!AC207</f>
        <v>-1.03886161673293E-4</v>
      </c>
      <c r="P207" s="2">
        <f>'Stock Return Data'!$AE$250-'Stock Return Data'!AE207</f>
        <v>4.722352270576418E-3</v>
      </c>
    </row>
    <row r="208" spans="1:16" x14ac:dyDescent="0.3">
      <c r="A208" s="1">
        <v>45145</v>
      </c>
      <c r="B208" s="2">
        <f>'Stock Return Data'!$C$250-'Stock Return Data'!C208</f>
        <v>-6.1408344639702593E-3</v>
      </c>
      <c r="C208" s="2">
        <f>'Stock Return Data'!$E$250-'Stock Return Data'!E208</f>
        <v>4.845905582168783E-3</v>
      </c>
      <c r="D208" s="2">
        <f>'Stock Return Data'!$G$250-'Stock Return Data'!G208</f>
        <v>-4.3350497248639394E-3</v>
      </c>
      <c r="E208" s="2">
        <f>'Stock Return Data'!$I$250-'Stock Return Data'!I208</f>
        <v>-1.0288739219127785E-2</v>
      </c>
      <c r="F208" s="2">
        <f>'Stock Return Data'!$K$250-'Stock Return Data'!K208</f>
        <v>-4.6067300915399161E-3</v>
      </c>
      <c r="G208" s="2">
        <f>'Stock Return Data'!$M$250-'Stock Return Data'!M208</f>
        <v>1.3947485632496413E-3</v>
      </c>
      <c r="H208" s="2">
        <f>'Stock Return Data'!$O$250-'Stock Return Data'!O208</f>
        <v>-1.7621190008313706E-2</v>
      </c>
      <c r="I208" s="2">
        <f>'Stock Return Data'!$Q$250-'Stock Return Data'!Q208</f>
        <v>-1.3844027484226501E-3</v>
      </c>
      <c r="J208" s="2">
        <f>'Stock Return Data'!$S$250-'Stock Return Data'!S208</f>
        <v>-8.2277016053745045E-2</v>
      </c>
      <c r="K208" s="2">
        <f>'Stock Return Data'!$U$250-'Stock Return Data'!U208</f>
        <v>-2.6933847781186418E-2</v>
      </c>
      <c r="L208" s="2">
        <f>'Stock Return Data'!$W$250-'Stock Return Data'!W208</f>
        <v>-5.8292605028563621E-2</v>
      </c>
      <c r="M208" s="2">
        <f>'Stock Return Data'!$Y$250-'Stock Return Data'!Y208</f>
        <v>4.1161180553658416E-2</v>
      </c>
      <c r="N208" s="2">
        <f>'Stock Return Data'!$AA$250-'Stock Return Data'!AA208</f>
        <v>-7.4187438277202502E-3</v>
      </c>
      <c r="O208" s="2">
        <f>'Stock Return Data'!$AC$250-'Stock Return Data'!AC208</f>
        <v>1.2839707982255023E-2</v>
      </c>
      <c r="P208" s="2">
        <f>'Stock Return Data'!$AE$250-'Stock Return Data'!AE208</f>
        <v>1.5073083888134147E-2</v>
      </c>
    </row>
    <row r="209" spans="1:16" x14ac:dyDescent="0.3">
      <c r="A209" s="1">
        <v>45146</v>
      </c>
      <c r="B209" s="2">
        <f>'Stock Return Data'!$C$250-'Stock Return Data'!C209</f>
        <v>-3.3629938362208199E-3</v>
      </c>
      <c r="C209" s="2">
        <f>'Stock Return Data'!$E$250-'Stock Return Data'!E209</f>
        <v>1.3013826230164102E-2</v>
      </c>
      <c r="D209" s="2">
        <f>'Stock Return Data'!$G$250-'Stock Return Data'!G209</f>
        <v>9.5131435704890899E-3</v>
      </c>
      <c r="E209" s="2">
        <f>'Stock Return Data'!$I$250-'Stock Return Data'!I209</f>
        <v>2.3500140028988917E-3</v>
      </c>
      <c r="F209" s="2">
        <f>'Stock Return Data'!$K$250-'Stock Return Data'!K209</f>
        <v>6.7370751797516133E-3</v>
      </c>
      <c r="G209" s="2">
        <f>'Stock Return Data'!$M$250-'Stock Return Data'!M209</f>
        <v>6.8904081192845672E-3</v>
      </c>
      <c r="H209" s="2">
        <f>'Stock Return Data'!$O$250-'Stock Return Data'!O209</f>
        <v>-1.4567323424997294E-2</v>
      </c>
      <c r="I209" s="2">
        <f>'Stock Return Data'!$Q$250-'Stock Return Data'!Q209</f>
        <v>3.4453655655443255E-3</v>
      </c>
      <c r="J209" s="2">
        <f>'Stock Return Data'!$S$250-'Stock Return Data'!S209</f>
        <v>4.2296879323300181E-2</v>
      </c>
      <c r="K209" s="2">
        <f>'Stock Return Data'!$U$250-'Stock Return Data'!U209</f>
        <v>-3.0883055261960576E-3</v>
      </c>
      <c r="L209" s="2">
        <f>'Stock Return Data'!$W$250-'Stock Return Data'!W209</f>
        <v>-1.8195742461296099E-2</v>
      </c>
      <c r="M209" s="2">
        <f>'Stock Return Data'!$Y$250-'Stock Return Data'!Y209</f>
        <v>2.046452185720854E-2</v>
      </c>
      <c r="N209" s="2">
        <f>'Stock Return Data'!$AA$250-'Stock Return Data'!AA209</f>
        <v>8.8491778414717479E-3</v>
      </c>
      <c r="O209" s="2">
        <f>'Stock Return Data'!$AC$250-'Stock Return Data'!AC209</f>
        <v>-3.9795088345550662E-3</v>
      </c>
      <c r="P209" s="2">
        <f>'Stock Return Data'!$AE$250-'Stock Return Data'!AE209</f>
        <v>7.9865189355351855E-3</v>
      </c>
    </row>
    <row r="210" spans="1:16" x14ac:dyDescent="0.3">
      <c r="A210" s="1">
        <v>45147</v>
      </c>
      <c r="B210" s="2">
        <f>'Stock Return Data'!$C$250-'Stock Return Data'!C210</f>
        <v>-1.8440134994989945E-2</v>
      </c>
      <c r="C210" s="2">
        <f>'Stock Return Data'!$E$250-'Stock Return Data'!E210</f>
        <v>-1.8120599650960925E-2</v>
      </c>
      <c r="D210" s="2">
        <f>'Stock Return Data'!$G$250-'Stock Return Data'!G210</f>
        <v>-1.1518756570847017E-3</v>
      </c>
      <c r="E210" s="2">
        <f>'Stock Return Data'!$I$250-'Stock Return Data'!I210</f>
        <v>-2.6812720774081152E-3</v>
      </c>
      <c r="F210" s="2">
        <f>'Stock Return Data'!$K$250-'Stock Return Data'!K210</f>
        <v>-1.5431972242785056E-2</v>
      </c>
      <c r="G210" s="2">
        <f>'Stock Return Data'!$M$250-'Stock Return Data'!M210</f>
        <v>-1.2642435180687724E-2</v>
      </c>
      <c r="H210" s="2">
        <f>'Stock Return Data'!$O$250-'Stock Return Data'!O210</f>
        <v>-2.3503793687889754E-2</v>
      </c>
      <c r="I210" s="2">
        <f>'Stock Return Data'!$Q$250-'Stock Return Data'!Q210</f>
        <v>-5.3286276322761367E-3</v>
      </c>
      <c r="J210" s="2">
        <f>'Stock Return Data'!$S$250-'Stock Return Data'!S210</f>
        <v>1.8481212798814321E-2</v>
      </c>
      <c r="K210" s="2">
        <f>'Stock Return Data'!$U$250-'Stock Return Data'!U210</f>
        <v>1.0653329565098327E-3</v>
      </c>
      <c r="L210" s="2">
        <f>'Stock Return Data'!$W$250-'Stock Return Data'!W210</f>
        <v>1.2307016425253392E-3</v>
      </c>
      <c r="M210" s="2">
        <f>'Stock Return Data'!$Y$250-'Stock Return Data'!Y210</f>
        <v>2.2774560498140806E-2</v>
      </c>
      <c r="N210" s="2">
        <f>'Stock Return Data'!$AA$250-'Stock Return Data'!AA210</f>
        <v>-4.2218884080174733E-2</v>
      </c>
      <c r="O210" s="2">
        <f>'Stock Return Data'!$AC$250-'Stock Return Data'!AC210</f>
        <v>-3.5297930924351279E-3</v>
      </c>
      <c r="P210" s="2">
        <f>'Stock Return Data'!$AE$250-'Stock Return Data'!AE210</f>
        <v>-4.8878207182803841E-3</v>
      </c>
    </row>
    <row r="211" spans="1:16" x14ac:dyDescent="0.3">
      <c r="A211" s="1">
        <v>45148</v>
      </c>
      <c r="B211" s="2">
        <f>'Stock Return Data'!$C$250-'Stock Return Data'!C211</f>
        <v>1.8768276690394301E-2</v>
      </c>
      <c r="C211" s="2">
        <f>'Stock Return Data'!$E$250-'Stock Return Data'!E211</f>
        <v>7.844064627412356E-4</v>
      </c>
      <c r="D211" s="2">
        <f>'Stock Return Data'!$G$250-'Stock Return Data'!G211</f>
        <v>9.9103906792642905E-3</v>
      </c>
      <c r="E211" s="2">
        <f>'Stock Return Data'!$I$250-'Stock Return Data'!I211</f>
        <v>4.1408808912948066E-3</v>
      </c>
      <c r="F211" s="2">
        <f>'Stock Return Data'!$K$250-'Stock Return Data'!K211</f>
        <v>1.8845693964135452E-3</v>
      </c>
      <c r="G211" s="2">
        <f>'Stock Return Data'!$M$250-'Stock Return Data'!M211</f>
        <v>1.6328945242881115E-2</v>
      </c>
      <c r="H211" s="2">
        <f>'Stock Return Data'!$O$250-'Stock Return Data'!O211</f>
        <v>1.0384180937830043E-2</v>
      </c>
      <c r="I211" s="2">
        <f>'Stock Return Data'!$Q$250-'Stock Return Data'!Q211</f>
        <v>5.0964852067131444E-3</v>
      </c>
      <c r="J211" s="2">
        <f>'Stock Return Data'!$S$250-'Stock Return Data'!S211</f>
        <v>2.5414538193287543E-2</v>
      </c>
      <c r="K211" s="2">
        <f>'Stock Return Data'!$U$250-'Stock Return Data'!U211</f>
        <v>1.6077686614695483E-2</v>
      </c>
      <c r="L211" s="2">
        <f>'Stock Return Data'!$W$250-'Stock Return Data'!W211</f>
        <v>1.0885651581211325E-2</v>
      </c>
      <c r="M211" s="2">
        <f>'Stock Return Data'!$Y$250-'Stock Return Data'!Y211</f>
        <v>3.7965974509516767E-3</v>
      </c>
      <c r="N211" s="2">
        <f>'Stock Return Data'!$AA$250-'Stock Return Data'!AA211</f>
        <v>-4.2549787305981267E-2</v>
      </c>
      <c r="O211" s="2">
        <f>'Stock Return Data'!$AC$250-'Stock Return Data'!AC211</f>
        <v>-8.8330059505509866E-3</v>
      </c>
      <c r="P211" s="2">
        <f>'Stock Return Data'!$AE$250-'Stock Return Data'!AE211</f>
        <v>-5.7060311864279463E-3</v>
      </c>
    </row>
    <row r="212" spans="1:16" x14ac:dyDescent="0.3">
      <c r="A212" s="1">
        <v>45149</v>
      </c>
      <c r="B212" s="2">
        <f>'Stock Return Data'!$C$250-'Stock Return Data'!C212</f>
        <v>-1.9174941658192859E-2</v>
      </c>
      <c r="C212" s="2">
        <f>'Stock Return Data'!$E$250-'Stock Return Data'!E212</f>
        <v>1.4233791990302253E-3</v>
      </c>
      <c r="D212" s="2">
        <f>'Stock Return Data'!$G$250-'Stock Return Data'!G212</f>
        <v>-3.144998721606003E-2</v>
      </c>
      <c r="E212" s="2">
        <f>'Stock Return Data'!$I$250-'Stock Return Data'!I212</f>
        <v>1.275804123722366E-2</v>
      </c>
      <c r="F212" s="2">
        <f>'Stock Return Data'!$K$250-'Stock Return Data'!K212</f>
        <v>5.0813795692556691E-3</v>
      </c>
      <c r="G212" s="2">
        <f>'Stock Return Data'!$M$250-'Stock Return Data'!M212</f>
        <v>7.9256479875238466E-3</v>
      </c>
      <c r="H212" s="2">
        <f>'Stock Return Data'!$O$250-'Stock Return Data'!O212</f>
        <v>-0.11079143020213851</v>
      </c>
      <c r="I212" s="2">
        <f>'Stock Return Data'!$Q$250-'Stock Return Data'!Q212</f>
        <v>3.933120784123903E-3</v>
      </c>
      <c r="J212" s="2">
        <f>'Stock Return Data'!$S$250-'Stock Return Data'!S212</f>
        <v>1.426761700373525E-2</v>
      </c>
      <c r="K212" s="2">
        <f>'Stock Return Data'!$U$250-'Stock Return Data'!U212</f>
        <v>1.6202483455125913E-2</v>
      </c>
      <c r="L212" s="2">
        <f>'Stock Return Data'!$W$250-'Stock Return Data'!W212</f>
        <v>-3.040155309643669E-2</v>
      </c>
      <c r="M212" s="2">
        <f>'Stock Return Data'!$Y$250-'Stock Return Data'!Y212</f>
        <v>-2.0004602136543703E-2</v>
      </c>
      <c r="N212" s="2">
        <f>'Stock Return Data'!$AA$250-'Stock Return Data'!AA212</f>
        <v>1.8393150971527918E-2</v>
      </c>
      <c r="O212" s="2">
        <f>'Stock Return Data'!$AC$250-'Stock Return Data'!AC212</f>
        <v>4.7514292431872123E-3</v>
      </c>
      <c r="P212" s="2">
        <f>'Stock Return Data'!$AE$250-'Stock Return Data'!AE212</f>
        <v>1.4210464266223677E-3</v>
      </c>
    </row>
    <row r="213" spans="1:16" x14ac:dyDescent="0.3">
      <c r="A213" s="1">
        <v>45152</v>
      </c>
      <c r="B213" s="2">
        <f>'Stock Return Data'!$C$250-'Stock Return Data'!C213</f>
        <v>1.3042362990906917E-2</v>
      </c>
      <c r="C213" s="2">
        <f>'Stock Return Data'!$E$250-'Stock Return Data'!E213</f>
        <v>5.6805408032347543E-3</v>
      </c>
      <c r="D213" s="2">
        <f>'Stock Return Data'!$G$250-'Stock Return Data'!G213</f>
        <v>1.6854991559758653E-3</v>
      </c>
      <c r="E213" s="2">
        <f>'Stock Return Data'!$I$250-'Stock Return Data'!I213</f>
        <v>-1.547818082368615E-2</v>
      </c>
      <c r="F213" s="2">
        <f>'Stock Return Data'!$K$250-'Stock Return Data'!K213</f>
        <v>1.0977735285666786E-2</v>
      </c>
      <c r="G213" s="2">
        <f>'Stock Return Data'!$M$250-'Stock Return Data'!M213</f>
        <v>2.8199455804103638E-4</v>
      </c>
      <c r="H213" s="2">
        <f>'Stock Return Data'!$O$250-'Stock Return Data'!O213</f>
        <v>-2.7260546871931204E-2</v>
      </c>
      <c r="I213" s="2">
        <f>'Stock Return Data'!$Q$250-'Stock Return Data'!Q213</f>
        <v>-6.0689428281295171E-3</v>
      </c>
      <c r="J213" s="2">
        <f>'Stock Return Data'!$S$250-'Stock Return Data'!S213</f>
        <v>1.67939489288822E-2</v>
      </c>
      <c r="K213" s="2">
        <f>'Stock Return Data'!$U$250-'Stock Return Data'!U213</f>
        <v>4.9686601484706808E-3</v>
      </c>
      <c r="L213" s="2">
        <f>'Stock Return Data'!$W$250-'Stock Return Data'!W213</f>
        <v>1.3068843889668391E-3</v>
      </c>
      <c r="M213" s="2">
        <f>'Stock Return Data'!$Y$250-'Stock Return Data'!Y213</f>
        <v>-4.0315063363055023E-3</v>
      </c>
      <c r="N213" s="2">
        <f>'Stock Return Data'!$AA$250-'Stock Return Data'!AA213</f>
        <v>1.3594053910561324E-2</v>
      </c>
      <c r="O213" s="2">
        <f>'Stock Return Data'!$AC$250-'Stock Return Data'!AC213</f>
        <v>2.2125737610878261E-2</v>
      </c>
      <c r="P213" s="2">
        <f>'Stock Return Data'!$AE$250-'Stock Return Data'!AE213</f>
        <v>4.9775609086011689E-3</v>
      </c>
    </row>
    <row r="214" spans="1:16" x14ac:dyDescent="0.3">
      <c r="A214" s="1">
        <v>45154</v>
      </c>
      <c r="B214" s="2">
        <f>'Stock Return Data'!$C$250-'Stock Return Data'!C214</f>
        <v>-4.8259034261531573E-3</v>
      </c>
      <c r="C214" s="2">
        <f>'Stock Return Data'!$E$250-'Stock Return Data'!E214</f>
        <v>5.0573860025513312E-3</v>
      </c>
      <c r="D214" s="2">
        <f>'Stock Return Data'!$G$250-'Stock Return Data'!G214</f>
        <v>-3.9505402760863914E-3</v>
      </c>
      <c r="E214" s="2">
        <f>'Stock Return Data'!$I$250-'Stock Return Data'!I214</f>
        <v>-1.7563950095766303E-2</v>
      </c>
      <c r="F214" s="2">
        <f>'Stock Return Data'!$K$250-'Stock Return Data'!K214</f>
        <v>-6.2074039612371162E-3</v>
      </c>
      <c r="G214" s="2">
        <f>'Stock Return Data'!$M$250-'Stock Return Data'!M214</f>
        <v>-1.0526552781901801E-3</v>
      </c>
      <c r="H214" s="2">
        <f>'Stock Return Data'!$O$250-'Stock Return Data'!O214</f>
        <v>-6.2689755574234132E-2</v>
      </c>
      <c r="I214" s="2">
        <f>'Stock Return Data'!$Q$250-'Stock Return Data'!Q214</f>
        <v>-9.6693333041604074E-3</v>
      </c>
      <c r="J214" s="2">
        <f>'Stock Return Data'!$S$250-'Stock Return Data'!S214</f>
        <v>-1.8330741050616047E-2</v>
      </c>
      <c r="K214" s="2">
        <f>'Stock Return Data'!$U$250-'Stock Return Data'!U214</f>
        <v>4.4006048693581582E-3</v>
      </c>
      <c r="L214" s="2">
        <f>'Stock Return Data'!$W$250-'Stock Return Data'!W214</f>
        <v>6.4632047166454654E-4</v>
      </c>
      <c r="M214" s="2">
        <f>'Stock Return Data'!$Y$250-'Stock Return Data'!Y214</f>
        <v>-3.179528753850803E-3</v>
      </c>
      <c r="N214" s="2">
        <f>'Stock Return Data'!$AA$250-'Stock Return Data'!AA214</f>
        <v>-3.8069000229443897E-3</v>
      </c>
      <c r="O214" s="2">
        <f>'Stock Return Data'!$AC$250-'Stock Return Data'!AC214</f>
        <v>-1.5694016473213512E-2</v>
      </c>
      <c r="P214" s="2">
        <f>'Stock Return Data'!$AE$250-'Stock Return Data'!AE214</f>
        <v>5.2874287718942918E-3</v>
      </c>
    </row>
    <row r="215" spans="1:16" x14ac:dyDescent="0.3">
      <c r="A215" s="1">
        <v>45155</v>
      </c>
      <c r="B215" s="2">
        <f>'Stock Return Data'!$C$250-'Stock Return Data'!C215</f>
        <v>1.6606558917182022E-2</v>
      </c>
      <c r="C215" s="2">
        <f>'Stock Return Data'!$E$250-'Stock Return Data'!E215</f>
        <v>4.6415306145920349E-3</v>
      </c>
      <c r="D215" s="2">
        <f>'Stock Return Data'!$G$250-'Stock Return Data'!G215</f>
        <v>1.6837428940219984E-3</v>
      </c>
      <c r="E215" s="2">
        <f>'Stock Return Data'!$I$250-'Stock Return Data'!I215</f>
        <v>5.2394358017061379E-3</v>
      </c>
      <c r="F215" s="2">
        <f>'Stock Return Data'!$K$250-'Stock Return Data'!K215</f>
        <v>1.2606096531173368E-2</v>
      </c>
      <c r="G215" s="2">
        <f>'Stock Return Data'!$M$250-'Stock Return Data'!M215</f>
        <v>2.1828948957562294E-2</v>
      </c>
      <c r="H215" s="2">
        <f>'Stock Return Data'!$O$250-'Stock Return Data'!O215</f>
        <v>4.5844818705500908E-3</v>
      </c>
      <c r="I215" s="2">
        <f>'Stock Return Data'!$Q$250-'Stock Return Data'!Q215</f>
        <v>1.6366970290937602E-2</v>
      </c>
      <c r="J215" s="2">
        <f>'Stock Return Data'!$S$250-'Stock Return Data'!S215</f>
        <v>-1.6820688916452494E-2</v>
      </c>
      <c r="K215" s="2">
        <f>'Stock Return Data'!$U$250-'Stock Return Data'!U215</f>
        <v>-2.0201627393304958E-2</v>
      </c>
      <c r="L215" s="2">
        <f>'Stock Return Data'!$W$250-'Stock Return Data'!W215</f>
        <v>-4.8403694456424257E-2</v>
      </c>
      <c r="M215" s="2">
        <f>'Stock Return Data'!$Y$250-'Stock Return Data'!Y215</f>
        <v>-2.0105248262953845E-2</v>
      </c>
      <c r="N215" s="2">
        <f>'Stock Return Data'!$AA$250-'Stock Return Data'!AA215</f>
        <v>3.3328657138463204E-2</v>
      </c>
      <c r="O215" s="2">
        <f>'Stock Return Data'!$AC$250-'Stock Return Data'!AC215</f>
        <v>1.1173276305119374E-2</v>
      </c>
      <c r="P215" s="2">
        <f>'Stock Return Data'!$AE$250-'Stock Return Data'!AE215</f>
        <v>3.7719766207760341E-3</v>
      </c>
    </row>
    <row r="216" spans="1:16" x14ac:dyDescent="0.3">
      <c r="A216" s="1">
        <v>45156</v>
      </c>
      <c r="B216" s="2">
        <f>'Stock Return Data'!$C$250-'Stock Return Data'!C216</f>
        <v>1.3347813218422742E-2</v>
      </c>
      <c r="C216" s="2">
        <f>'Stock Return Data'!$E$250-'Stock Return Data'!E216</f>
        <v>5.1465766971923038E-3</v>
      </c>
      <c r="D216" s="2">
        <f>'Stock Return Data'!$G$250-'Stock Return Data'!G216</f>
        <v>3.8509046069989264E-3</v>
      </c>
      <c r="E216" s="2">
        <f>'Stock Return Data'!$I$250-'Stock Return Data'!I216</f>
        <v>1.6456962481941038E-2</v>
      </c>
      <c r="F216" s="2">
        <f>'Stock Return Data'!$K$250-'Stock Return Data'!K216</f>
        <v>1.0566115906799097E-2</v>
      </c>
      <c r="G216" s="2">
        <f>'Stock Return Data'!$M$250-'Stock Return Data'!M216</f>
        <v>-1.8910248274359295E-4</v>
      </c>
      <c r="H216" s="2">
        <f>'Stock Return Data'!$O$250-'Stock Return Data'!O216</f>
        <v>4.0948128210268317E-2</v>
      </c>
      <c r="I216" s="2">
        <f>'Stock Return Data'!$Q$250-'Stock Return Data'!Q216</f>
        <v>6.0190872737280326E-3</v>
      </c>
      <c r="J216" s="2">
        <f>'Stock Return Data'!$S$250-'Stock Return Data'!S216</f>
        <v>1.6734428013445161E-2</v>
      </c>
      <c r="K216" s="2">
        <f>'Stock Return Data'!$U$250-'Stock Return Data'!U216</f>
        <v>1.3645003423043353E-2</v>
      </c>
      <c r="L216" s="2">
        <f>'Stock Return Data'!$W$250-'Stock Return Data'!W216</f>
        <v>7.0619136772399338E-3</v>
      </c>
      <c r="M216" s="2">
        <f>'Stock Return Data'!$Y$250-'Stock Return Data'!Y216</f>
        <v>3.9411453345450875E-2</v>
      </c>
      <c r="N216" s="2">
        <f>'Stock Return Data'!$AA$250-'Stock Return Data'!AA216</f>
        <v>1.0921723425487504E-3</v>
      </c>
      <c r="O216" s="2">
        <f>'Stock Return Data'!$AC$250-'Stock Return Data'!AC216</f>
        <v>1.1068093194123985E-2</v>
      </c>
      <c r="P216" s="2">
        <f>'Stock Return Data'!$AE$250-'Stock Return Data'!AE216</f>
        <v>-2.0955301986692221E-3</v>
      </c>
    </row>
    <row r="217" spans="1:16" x14ac:dyDescent="0.3">
      <c r="A217" s="1">
        <v>45159</v>
      </c>
      <c r="B217" s="2">
        <f>'Stock Return Data'!$C$250-'Stock Return Data'!C217</f>
        <v>-1.5211570338113347E-2</v>
      </c>
      <c r="C217" s="2">
        <f>'Stock Return Data'!$E$250-'Stock Return Data'!E217</f>
        <v>-1.0227572812193567E-2</v>
      </c>
      <c r="D217" s="2">
        <f>'Stock Return Data'!$G$250-'Stock Return Data'!G217</f>
        <v>-3.427276229476652E-3</v>
      </c>
      <c r="E217" s="2">
        <f>'Stock Return Data'!$I$250-'Stock Return Data'!I217</f>
        <v>-1.1612817978323498E-2</v>
      </c>
      <c r="F217" s="2">
        <f>'Stock Return Data'!$K$250-'Stock Return Data'!K217</f>
        <v>-5.2124839507429448E-3</v>
      </c>
      <c r="G217" s="2">
        <f>'Stock Return Data'!$M$250-'Stock Return Data'!M217</f>
        <v>-1.2640233565064803E-2</v>
      </c>
      <c r="H217" s="2">
        <f>'Stock Return Data'!$O$250-'Stock Return Data'!O217</f>
        <v>-2.0104066716188099E-2</v>
      </c>
      <c r="I217" s="2">
        <f>'Stock Return Data'!$Q$250-'Stock Return Data'!Q217</f>
        <v>-5.6420481847028053E-3</v>
      </c>
      <c r="J217" s="2">
        <f>'Stock Return Data'!$S$250-'Stock Return Data'!S217</f>
        <v>-3.1583487973890205E-2</v>
      </c>
      <c r="K217" s="2">
        <f>'Stock Return Data'!$U$250-'Stock Return Data'!U217</f>
        <v>-8.0410513403257524E-4</v>
      </c>
      <c r="L217" s="2">
        <f>'Stock Return Data'!$W$250-'Stock Return Data'!W217</f>
        <v>-1.2964298718408346E-2</v>
      </c>
      <c r="M217" s="2">
        <f>'Stock Return Data'!$Y$250-'Stock Return Data'!Y217</f>
        <v>1.6467054098374068E-2</v>
      </c>
      <c r="N217" s="2">
        <f>'Stock Return Data'!$AA$250-'Stock Return Data'!AA217</f>
        <v>1.117656883384591E-3</v>
      </c>
      <c r="O217" s="2">
        <f>'Stock Return Data'!$AC$250-'Stock Return Data'!AC217</f>
        <v>-3.9454373677617123E-2</v>
      </c>
      <c r="P217" s="2">
        <f>'Stock Return Data'!$AE$250-'Stock Return Data'!AE217</f>
        <v>-4.5803192656031673E-3</v>
      </c>
    </row>
    <row r="218" spans="1:16" x14ac:dyDescent="0.3">
      <c r="A218" s="1">
        <v>45160</v>
      </c>
      <c r="B218" s="2">
        <f>'Stock Return Data'!$C$250-'Stock Return Data'!C218</f>
        <v>-3.0030306290600297E-2</v>
      </c>
      <c r="C218" s="2">
        <f>'Stock Return Data'!$E$250-'Stock Return Data'!E218</f>
        <v>-1.4014534087533198E-3</v>
      </c>
      <c r="D218" s="2">
        <f>'Stock Return Data'!$G$250-'Stock Return Data'!G218</f>
        <v>1.0894025018846492E-3</v>
      </c>
      <c r="E218" s="2">
        <f>'Stock Return Data'!$I$250-'Stock Return Data'!I218</f>
        <v>1.5139886097909941E-3</v>
      </c>
      <c r="F218" s="2">
        <f>'Stock Return Data'!$K$250-'Stock Return Data'!K218</f>
        <v>2.9825019678336468E-3</v>
      </c>
      <c r="G218" s="2">
        <f>'Stock Return Data'!$M$250-'Stock Return Data'!M218</f>
        <v>-1.3118972044211726E-2</v>
      </c>
      <c r="H218" s="2">
        <f>'Stock Return Data'!$O$250-'Stock Return Data'!O218</f>
        <v>-1.269703201867485E-2</v>
      </c>
      <c r="I218" s="2">
        <f>'Stock Return Data'!$Q$250-'Stock Return Data'!Q218</f>
        <v>-4.1748755898116524E-3</v>
      </c>
      <c r="J218" s="2">
        <f>'Stock Return Data'!$S$250-'Stock Return Data'!S218</f>
        <v>-3.1709216227078334E-2</v>
      </c>
      <c r="K218" s="2">
        <f>'Stock Return Data'!$U$250-'Stock Return Data'!U218</f>
        <v>-6.3255588806884885E-3</v>
      </c>
      <c r="L218" s="2">
        <f>'Stock Return Data'!$W$250-'Stock Return Data'!W218</f>
        <v>7.4499518977730605E-3</v>
      </c>
      <c r="M218" s="2">
        <f>'Stock Return Data'!$Y$250-'Stock Return Data'!Y218</f>
        <v>-1.4990933367787618E-2</v>
      </c>
      <c r="N218" s="2">
        <f>'Stock Return Data'!$AA$250-'Stock Return Data'!AA218</f>
        <v>-4.1570480773317951E-2</v>
      </c>
      <c r="O218" s="2">
        <f>'Stock Return Data'!$AC$250-'Stock Return Data'!AC218</f>
        <v>-1.6593061585961921E-2</v>
      </c>
      <c r="P218" s="2">
        <f>'Stock Return Data'!$AE$250-'Stock Return Data'!AE218</f>
        <v>-1.5430178249285676E-3</v>
      </c>
    </row>
    <row r="219" spans="1:16" x14ac:dyDescent="0.3">
      <c r="A219" s="1">
        <v>45161</v>
      </c>
      <c r="B219" s="2">
        <f>'Stock Return Data'!$C$250-'Stock Return Data'!C219</f>
        <v>5.542197310905194E-4</v>
      </c>
      <c r="C219" s="2">
        <f>'Stock Return Data'!$E$250-'Stock Return Data'!E219</f>
        <v>7.7335103001617556E-4</v>
      </c>
      <c r="D219" s="2">
        <f>'Stock Return Data'!$G$250-'Stock Return Data'!G219</f>
        <v>-1.2420489607793534E-3</v>
      </c>
      <c r="E219" s="2">
        <f>'Stock Return Data'!$I$250-'Stock Return Data'!I219</f>
        <v>-2.6520222701851511E-3</v>
      </c>
      <c r="F219" s="2">
        <f>'Stock Return Data'!$K$250-'Stock Return Data'!K219</f>
        <v>7.3400150919947522E-3</v>
      </c>
      <c r="G219" s="2">
        <f>'Stock Return Data'!$M$250-'Stock Return Data'!M219</f>
        <v>9.6502179315347807E-3</v>
      </c>
      <c r="H219" s="2">
        <f>'Stock Return Data'!$O$250-'Stock Return Data'!O219</f>
        <v>9.2795776986937389E-3</v>
      </c>
      <c r="I219" s="2">
        <f>'Stock Return Data'!$Q$250-'Stock Return Data'!Q219</f>
        <v>-1.2442426413616911E-2</v>
      </c>
      <c r="J219" s="2">
        <f>'Stock Return Data'!$S$250-'Stock Return Data'!S219</f>
        <v>-1.852604130287749E-2</v>
      </c>
      <c r="K219" s="2">
        <f>'Stock Return Data'!$U$250-'Stock Return Data'!U219</f>
        <v>4.0532582642634355E-3</v>
      </c>
      <c r="L219" s="2">
        <f>'Stock Return Data'!$W$250-'Stock Return Data'!W219</f>
        <v>-1.9845720310621984E-3</v>
      </c>
      <c r="M219" s="2">
        <f>'Stock Return Data'!$Y$250-'Stock Return Data'!Y219</f>
        <v>-1.287353765128175E-3</v>
      </c>
      <c r="N219" s="2">
        <f>'Stock Return Data'!$AA$250-'Stock Return Data'!AA219</f>
        <v>-4.1793418001424797E-2</v>
      </c>
      <c r="O219" s="2">
        <f>'Stock Return Data'!$AC$250-'Stock Return Data'!AC219</f>
        <v>-7.8787162647088842E-3</v>
      </c>
      <c r="P219" s="2">
        <f>'Stock Return Data'!$AE$250-'Stock Return Data'!AE219</f>
        <v>1.6523359694257554E-4</v>
      </c>
    </row>
    <row r="220" spans="1:16" x14ac:dyDescent="0.3">
      <c r="A220" s="1">
        <v>45162</v>
      </c>
      <c r="B220" s="2">
        <f>'Stock Return Data'!$C$250-'Stock Return Data'!C220</f>
        <v>-6.1919124670096436E-3</v>
      </c>
      <c r="C220" s="2">
        <f>'Stock Return Data'!$E$250-'Stock Return Data'!E220</f>
        <v>8.5693040274214954E-3</v>
      </c>
      <c r="D220" s="2">
        <f>'Stock Return Data'!$G$250-'Stock Return Data'!G220</f>
        <v>1.081514372576957E-2</v>
      </c>
      <c r="E220" s="2">
        <f>'Stock Return Data'!$I$250-'Stock Return Data'!I220</f>
        <v>-1.0775541110417364E-2</v>
      </c>
      <c r="F220" s="2">
        <f>'Stock Return Data'!$K$250-'Stock Return Data'!K220</f>
        <v>-9.0531787465048235E-3</v>
      </c>
      <c r="G220" s="2">
        <f>'Stock Return Data'!$M$250-'Stock Return Data'!M220</f>
        <v>2.8584580195992063E-4</v>
      </c>
      <c r="H220" s="2">
        <f>'Stock Return Data'!$O$250-'Stock Return Data'!O220</f>
        <v>3.0202748520738829E-2</v>
      </c>
      <c r="I220" s="2">
        <f>'Stock Return Data'!$Q$250-'Stock Return Data'!Q220</f>
        <v>1.2878528438149864E-2</v>
      </c>
      <c r="J220" s="2">
        <f>'Stock Return Data'!$S$250-'Stock Return Data'!S220</f>
        <v>3.1209015705136015E-2</v>
      </c>
      <c r="K220" s="2">
        <f>'Stock Return Data'!$U$250-'Stock Return Data'!U220</f>
        <v>1.4663168415626135E-2</v>
      </c>
      <c r="L220" s="2">
        <f>'Stock Return Data'!$W$250-'Stock Return Data'!W220</f>
        <v>-9.2242095863987184E-3</v>
      </c>
      <c r="M220" s="2">
        <f>'Stock Return Data'!$Y$250-'Stock Return Data'!Y220</f>
        <v>2.0315353932385427E-2</v>
      </c>
      <c r="N220" s="2">
        <f>'Stock Return Data'!$AA$250-'Stock Return Data'!AA220</f>
        <v>2.2186519330174438E-2</v>
      </c>
      <c r="O220" s="2">
        <f>'Stock Return Data'!$AC$250-'Stock Return Data'!AC220</f>
        <v>-1.6151830938623889E-2</v>
      </c>
      <c r="P220" s="2">
        <f>'Stock Return Data'!$AE$250-'Stock Return Data'!AE220</f>
        <v>-3.8543105883475826E-3</v>
      </c>
    </row>
    <row r="221" spans="1:16" x14ac:dyDescent="0.3">
      <c r="A221" s="1">
        <v>45163</v>
      </c>
      <c r="B221" s="2">
        <f>'Stock Return Data'!$C$250-'Stock Return Data'!C221</f>
        <v>8.7448162668563346E-3</v>
      </c>
      <c r="C221" s="2">
        <f>'Stock Return Data'!$E$250-'Stock Return Data'!E221</f>
        <v>8.1845700387248449E-3</v>
      </c>
      <c r="D221" s="2">
        <f>'Stock Return Data'!$G$250-'Stock Return Data'!G221</f>
        <v>1.6071987779821703E-2</v>
      </c>
      <c r="E221" s="2">
        <f>'Stock Return Data'!$I$250-'Stock Return Data'!I221</f>
        <v>2.7984843913050109E-3</v>
      </c>
      <c r="F221" s="2">
        <f>'Stock Return Data'!$K$250-'Stock Return Data'!K221</f>
        <v>6.2300617062571468E-3</v>
      </c>
      <c r="G221" s="2">
        <f>'Stock Return Data'!$M$250-'Stock Return Data'!M221</f>
        <v>1.8029069623058974E-2</v>
      </c>
      <c r="H221" s="2">
        <f>'Stock Return Data'!$O$250-'Stock Return Data'!O221</f>
        <v>3.0888310253693804E-2</v>
      </c>
      <c r="I221" s="2">
        <f>'Stock Return Data'!$Q$250-'Stock Return Data'!Q221</f>
        <v>2.0548841403587495E-2</v>
      </c>
      <c r="J221" s="2">
        <f>'Stock Return Data'!$S$250-'Stock Return Data'!S221</f>
        <v>1.8632406043766928E-2</v>
      </c>
      <c r="K221" s="2">
        <f>'Stock Return Data'!$U$250-'Stock Return Data'!U221</f>
        <v>7.3698653793647243E-3</v>
      </c>
      <c r="L221" s="2">
        <f>'Stock Return Data'!$W$250-'Stock Return Data'!W221</f>
        <v>2.2396231207314349E-2</v>
      </c>
      <c r="M221" s="2">
        <f>'Stock Return Data'!$Y$250-'Stock Return Data'!Y221</f>
        <v>2.322716156568555E-2</v>
      </c>
      <c r="N221" s="2">
        <f>'Stock Return Data'!$AA$250-'Stock Return Data'!AA221</f>
        <v>-3.5692252422260283E-2</v>
      </c>
      <c r="O221" s="2">
        <f>'Stock Return Data'!$AC$250-'Stock Return Data'!AC221</f>
        <v>1.7362130948006805E-2</v>
      </c>
      <c r="P221" s="2">
        <f>'Stock Return Data'!$AE$250-'Stock Return Data'!AE221</f>
        <v>1.8265487071822111E-2</v>
      </c>
    </row>
    <row r="222" spans="1:16" x14ac:dyDescent="0.3">
      <c r="A222" s="1">
        <v>45166</v>
      </c>
      <c r="B222" s="2">
        <f>'Stock Return Data'!$C$250-'Stock Return Data'!C222</f>
        <v>-9.9400385726225692E-3</v>
      </c>
      <c r="C222" s="2">
        <f>'Stock Return Data'!$E$250-'Stock Return Data'!E222</f>
        <v>-6.2621720660406416E-3</v>
      </c>
      <c r="D222" s="2">
        <f>'Stock Return Data'!$G$250-'Stock Return Data'!G222</f>
        <v>7.8008169825169319E-3</v>
      </c>
      <c r="E222" s="2">
        <f>'Stock Return Data'!$I$250-'Stock Return Data'!I222</f>
        <v>3.4734769703868898E-3</v>
      </c>
      <c r="F222" s="2">
        <f>'Stock Return Data'!$K$250-'Stock Return Data'!K222</f>
        <v>2.627317562028126E-4</v>
      </c>
      <c r="G222" s="2">
        <f>'Stock Return Data'!$M$250-'Stock Return Data'!M222</f>
        <v>5.6831647112519906E-3</v>
      </c>
      <c r="H222" s="2">
        <f>'Stock Return Data'!$O$250-'Stock Return Data'!O222</f>
        <v>-4.1137606876247082E-2</v>
      </c>
      <c r="I222" s="2">
        <f>'Stock Return Data'!$Q$250-'Stock Return Data'!Q222</f>
        <v>-1.9543437665349814E-2</v>
      </c>
      <c r="J222" s="2">
        <f>'Stock Return Data'!$S$250-'Stock Return Data'!S222</f>
        <v>-1.026246316299435E-3</v>
      </c>
      <c r="K222" s="2">
        <f>'Stock Return Data'!$U$250-'Stock Return Data'!U222</f>
        <v>-2.4374037834049142E-3</v>
      </c>
      <c r="L222" s="2">
        <f>'Stock Return Data'!$W$250-'Stock Return Data'!W222</f>
        <v>-1.13586809130303E-2</v>
      </c>
      <c r="M222" s="2">
        <f>'Stock Return Data'!$Y$250-'Stock Return Data'!Y222</f>
        <v>1.0502497236771491E-2</v>
      </c>
      <c r="N222" s="2">
        <f>'Stock Return Data'!$AA$250-'Stock Return Data'!AA222</f>
        <v>-4.2938930163124243E-2</v>
      </c>
      <c r="O222" s="2">
        <f>'Stock Return Data'!$AC$250-'Stock Return Data'!AC222</f>
        <v>3.3921547402690393E-3</v>
      </c>
      <c r="P222" s="2">
        <f>'Stock Return Data'!$AE$250-'Stock Return Data'!AE222</f>
        <v>-5.7455309157244568E-3</v>
      </c>
    </row>
    <row r="223" spans="1:16" x14ac:dyDescent="0.3">
      <c r="A223" s="1">
        <v>45167</v>
      </c>
      <c r="B223" s="2">
        <f>'Stock Return Data'!$C$250-'Stock Return Data'!C223</f>
        <v>3.8987875986761546E-3</v>
      </c>
      <c r="C223" s="2">
        <f>'Stock Return Data'!$E$250-'Stock Return Data'!E223</f>
        <v>-7.5574482161634704E-4</v>
      </c>
      <c r="D223" s="2">
        <f>'Stock Return Data'!$G$250-'Stock Return Data'!G223</f>
        <v>-8.3807462587337078E-3</v>
      </c>
      <c r="E223" s="2">
        <f>'Stock Return Data'!$I$250-'Stock Return Data'!I223</f>
        <v>-1.0728499825620971E-3</v>
      </c>
      <c r="F223" s="2">
        <f>'Stock Return Data'!$K$250-'Stock Return Data'!K223</f>
        <v>1.3520454460945481E-3</v>
      </c>
      <c r="G223" s="2">
        <f>'Stock Return Data'!$M$250-'Stock Return Data'!M223</f>
        <v>4.2299541130645085E-3</v>
      </c>
      <c r="H223" s="2">
        <f>'Stock Return Data'!$O$250-'Stock Return Data'!O223</f>
        <v>-2.8504861085856772E-2</v>
      </c>
      <c r="I223" s="2">
        <f>'Stock Return Data'!$Q$250-'Stock Return Data'!Q223</f>
        <v>-6.7140763819157762E-3</v>
      </c>
      <c r="J223" s="2">
        <f>'Stock Return Data'!$S$250-'Stock Return Data'!S223</f>
        <v>-1.1471641775162906E-2</v>
      </c>
      <c r="K223" s="2">
        <f>'Stock Return Data'!$U$250-'Stock Return Data'!U223</f>
        <v>1.2504035114172571E-2</v>
      </c>
      <c r="L223" s="2">
        <f>'Stock Return Data'!$W$250-'Stock Return Data'!W223</f>
        <v>6.2566229430158216E-4</v>
      </c>
      <c r="M223" s="2">
        <f>'Stock Return Data'!$Y$250-'Stock Return Data'!Y223</f>
        <v>-2.0105880903597495E-2</v>
      </c>
      <c r="N223" s="2">
        <f>'Stock Return Data'!$AA$250-'Stock Return Data'!AA223</f>
        <v>-4.27679575187472E-2</v>
      </c>
      <c r="O223" s="2">
        <f>'Stock Return Data'!$AC$250-'Stock Return Data'!AC223</f>
        <v>-7.2152578229176074E-3</v>
      </c>
      <c r="P223" s="2">
        <f>'Stock Return Data'!$AE$250-'Stock Return Data'!AE223</f>
        <v>-2.1776982832864961E-2</v>
      </c>
    </row>
    <row r="224" spans="1:16" x14ac:dyDescent="0.3">
      <c r="A224" s="1">
        <v>45168</v>
      </c>
      <c r="B224" s="2">
        <f>'Stock Return Data'!$C$250-'Stock Return Data'!C224</f>
        <v>1.3043397442159853E-3</v>
      </c>
      <c r="C224" s="2">
        <f>'Stock Return Data'!$E$250-'Stock Return Data'!E224</f>
        <v>6.6418919872691523E-3</v>
      </c>
      <c r="D224" s="2">
        <f>'Stock Return Data'!$G$250-'Stock Return Data'!G224</f>
        <v>-9.8859772514021237E-3</v>
      </c>
      <c r="E224" s="2">
        <f>'Stock Return Data'!$I$250-'Stock Return Data'!I224</f>
        <v>-1.2004443944770871E-2</v>
      </c>
      <c r="F224" s="2">
        <f>'Stock Return Data'!$K$250-'Stock Return Data'!K224</f>
        <v>1.3865668677571748E-2</v>
      </c>
      <c r="G224" s="2">
        <f>'Stock Return Data'!$M$250-'Stock Return Data'!M224</f>
        <v>-4.8501215274101301E-3</v>
      </c>
      <c r="H224" s="2">
        <f>'Stock Return Data'!$O$250-'Stock Return Data'!O224</f>
        <v>-1.7364753329677976E-2</v>
      </c>
      <c r="I224" s="2">
        <f>'Stock Return Data'!$Q$250-'Stock Return Data'!Q224</f>
        <v>5.7011719248059173E-3</v>
      </c>
      <c r="J224" s="2">
        <f>'Stock Return Data'!$S$250-'Stock Return Data'!S224</f>
        <v>-2.2159954883363416E-2</v>
      </c>
      <c r="K224" s="2">
        <f>'Stock Return Data'!$U$250-'Stock Return Data'!U224</f>
        <v>-5.5868907774551798E-3</v>
      </c>
      <c r="L224" s="2">
        <f>'Stock Return Data'!$W$250-'Stock Return Data'!W224</f>
        <v>2.0784159338270436E-3</v>
      </c>
      <c r="M224" s="2">
        <f>'Stock Return Data'!$Y$250-'Stock Return Data'!Y224</f>
        <v>9.1418719970493556E-3</v>
      </c>
      <c r="N224" s="2">
        <f>'Stock Return Data'!$AA$250-'Stock Return Data'!AA224</f>
        <v>-4.2513328888131439E-2</v>
      </c>
      <c r="O224" s="2">
        <f>'Stock Return Data'!$AC$250-'Stock Return Data'!AC224</f>
        <v>-1.0771105345650052E-3</v>
      </c>
      <c r="P224" s="2">
        <f>'Stock Return Data'!$AE$250-'Stock Return Data'!AE224</f>
        <v>-2.3857003707857444E-2</v>
      </c>
    </row>
    <row r="225" spans="1:16" x14ac:dyDescent="0.3">
      <c r="A225" s="1">
        <v>45169</v>
      </c>
      <c r="B225" s="2">
        <f>'Stock Return Data'!$C$250-'Stock Return Data'!C225</f>
        <v>1.1337828929645442E-2</v>
      </c>
      <c r="C225" s="2">
        <f>'Stock Return Data'!$E$250-'Stock Return Data'!E225</f>
        <v>-4.2596940250135967E-3</v>
      </c>
      <c r="D225" s="2">
        <f>'Stock Return Data'!$G$250-'Stock Return Data'!G225</f>
        <v>-1.082728441898623E-4</v>
      </c>
      <c r="E225" s="2">
        <f>'Stock Return Data'!$I$250-'Stock Return Data'!I225</f>
        <v>1.3094206216932507E-4</v>
      </c>
      <c r="F225" s="2">
        <f>'Stock Return Data'!$K$250-'Stock Return Data'!K225</f>
        <v>1.9533885666480261E-2</v>
      </c>
      <c r="G225" s="2">
        <f>'Stock Return Data'!$M$250-'Stock Return Data'!M225</f>
        <v>8.285656145858215E-3</v>
      </c>
      <c r="H225" s="2">
        <f>'Stock Return Data'!$O$250-'Stock Return Data'!O225</f>
        <v>-7.7255067331647512E-2</v>
      </c>
      <c r="I225" s="2">
        <f>'Stock Return Data'!$Q$250-'Stock Return Data'!Q225</f>
        <v>4.3672884534449313E-3</v>
      </c>
      <c r="J225" s="2">
        <f>'Stock Return Data'!$S$250-'Stock Return Data'!S225</f>
        <v>-2.3268268567165792E-2</v>
      </c>
      <c r="K225" s="2">
        <f>'Stock Return Data'!$U$250-'Stock Return Data'!U225</f>
        <v>5.1331107676244422E-2</v>
      </c>
      <c r="L225" s="2">
        <f>'Stock Return Data'!$W$250-'Stock Return Data'!W225</f>
        <v>3.1463621357796762E-2</v>
      </c>
      <c r="M225" s="2">
        <f>'Stock Return Data'!$Y$250-'Stock Return Data'!Y225</f>
        <v>1.4510119328502602E-2</v>
      </c>
      <c r="N225" s="2">
        <f>'Stock Return Data'!$AA$250-'Stock Return Data'!AA225</f>
        <v>5.6458386775256698E-2</v>
      </c>
      <c r="O225" s="2">
        <f>'Stock Return Data'!$AC$250-'Stock Return Data'!AC225</f>
        <v>9.8419602087454379E-3</v>
      </c>
      <c r="P225" s="2">
        <f>'Stock Return Data'!$AE$250-'Stock Return Data'!AE225</f>
        <v>-1.6148627156672046E-3</v>
      </c>
    </row>
    <row r="226" spans="1:16" x14ac:dyDescent="0.3">
      <c r="A226" s="1">
        <v>45170</v>
      </c>
      <c r="B226" s="2">
        <f>'Stock Return Data'!$C$250-'Stock Return Data'!C226</f>
        <v>-3.3605638519522335E-2</v>
      </c>
      <c r="C226" s="2">
        <f>'Stock Return Data'!$E$250-'Stock Return Data'!E226</f>
        <v>-2.83527169134309E-2</v>
      </c>
      <c r="D226" s="2">
        <f>'Stock Return Data'!$G$250-'Stock Return Data'!G226</f>
        <v>-1.0343886679954074E-2</v>
      </c>
      <c r="E226" s="2">
        <f>'Stock Return Data'!$I$250-'Stock Return Data'!I226</f>
        <v>-5.5119125101261938E-3</v>
      </c>
      <c r="F226" s="2">
        <f>'Stock Return Data'!$K$250-'Stock Return Data'!K226</f>
        <v>1.9131565698007075E-3</v>
      </c>
      <c r="G226" s="2">
        <f>'Stock Return Data'!$M$250-'Stock Return Data'!M226</f>
        <v>-1.7854137068588917E-3</v>
      </c>
      <c r="H226" s="2">
        <f>'Stock Return Data'!$O$250-'Stock Return Data'!O226</f>
        <v>2.9379920537039236E-2</v>
      </c>
      <c r="I226" s="2">
        <f>'Stock Return Data'!$Q$250-'Stock Return Data'!Q226</f>
        <v>2.2636348062106265E-3</v>
      </c>
      <c r="J226" s="2">
        <f>'Stock Return Data'!$S$250-'Stock Return Data'!S226</f>
        <v>2.6176950969186822E-2</v>
      </c>
      <c r="K226" s="2">
        <f>'Stock Return Data'!$U$250-'Stock Return Data'!U226</f>
        <v>1.572964187865937E-2</v>
      </c>
      <c r="L226" s="2">
        <f>'Stock Return Data'!$W$250-'Stock Return Data'!W226</f>
        <v>4.519210328520179E-3</v>
      </c>
      <c r="M226" s="2">
        <f>'Stock Return Data'!$Y$250-'Stock Return Data'!Y226</f>
        <v>-1.1443079949750301E-2</v>
      </c>
      <c r="N226" s="2">
        <f>'Stock Return Data'!$AA$250-'Stock Return Data'!AA226</f>
        <v>-1.2161767686021082E-2</v>
      </c>
      <c r="O226" s="2">
        <f>'Stock Return Data'!$AC$250-'Stock Return Data'!AC226</f>
        <v>-4.1074126063524959E-2</v>
      </c>
      <c r="P226" s="2">
        <f>'Stock Return Data'!$AE$250-'Stock Return Data'!AE226</f>
        <v>-2.2628039033831888E-2</v>
      </c>
    </row>
    <row r="227" spans="1:16" x14ac:dyDescent="0.3">
      <c r="A227" s="1">
        <v>45173</v>
      </c>
      <c r="B227" s="2">
        <f>'Stock Return Data'!$C$250-'Stock Return Data'!C227</f>
        <v>-1.8282144713390815E-2</v>
      </c>
      <c r="C227" s="2">
        <f>'Stock Return Data'!$E$250-'Stock Return Data'!E227</f>
        <v>-4.4587635051987498E-2</v>
      </c>
      <c r="D227" s="2">
        <f>'Stock Return Data'!$G$250-'Stock Return Data'!G227</f>
        <v>-3.8081250623266796E-2</v>
      </c>
      <c r="E227" s="2">
        <f>'Stock Return Data'!$I$250-'Stock Return Data'!I227</f>
        <v>-1.4377666986949112E-2</v>
      </c>
      <c r="F227" s="2">
        <f>'Stock Return Data'!$K$250-'Stock Return Data'!K227</f>
        <v>-9.8776004417332735E-3</v>
      </c>
      <c r="G227" s="2">
        <f>'Stock Return Data'!$M$250-'Stock Return Data'!M227</f>
        <v>9.3337538647277046E-3</v>
      </c>
      <c r="H227" s="2">
        <f>'Stock Return Data'!$O$250-'Stock Return Data'!O227</f>
        <v>-1.7432233240857478E-2</v>
      </c>
      <c r="I227" s="2">
        <f>'Stock Return Data'!$Q$250-'Stock Return Data'!Q227</f>
        <v>-1.2890536645939615E-3</v>
      </c>
      <c r="J227" s="2">
        <f>'Stock Return Data'!$S$250-'Stock Return Data'!S227</f>
        <v>1.760292095255971E-3</v>
      </c>
      <c r="K227" s="2">
        <f>'Stock Return Data'!$U$250-'Stock Return Data'!U227</f>
        <v>-2.1449381094905864E-2</v>
      </c>
      <c r="L227" s="2">
        <f>'Stock Return Data'!$W$250-'Stock Return Data'!W227</f>
        <v>-1.4952731254147228E-2</v>
      </c>
      <c r="M227" s="2">
        <f>'Stock Return Data'!$Y$250-'Stock Return Data'!Y227</f>
        <v>-9.1573130170468642E-3</v>
      </c>
      <c r="N227" s="2">
        <f>'Stock Return Data'!$AA$250-'Stock Return Data'!AA227</f>
        <v>4.2168212694018693E-2</v>
      </c>
      <c r="O227" s="2">
        <f>'Stock Return Data'!$AC$250-'Stock Return Data'!AC227</f>
        <v>-1.413594944842762E-2</v>
      </c>
      <c r="P227" s="2">
        <f>'Stock Return Data'!$AE$250-'Stock Return Data'!AE227</f>
        <v>2.3177682860087523E-3</v>
      </c>
    </row>
    <row r="228" spans="1:16" x14ac:dyDescent="0.3">
      <c r="A228" s="1">
        <v>45174</v>
      </c>
      <c r="B228" s="2">
        <f>'Stock Return Data'!$C$250-'Stock Return Data'!C228</f>
        <v>7.3520521729379153E-3</v>
      </c>
      <c r="C228" s="2">
        <f>'Stock Return Data'!$E$250-'Stock Return Data'!E228</f>
        <v>-2.9044751989813947E-2</v>
      </c>
      <c r="D228" s="2">
        <f>'Stock Return Data'!$G$250-'Stock Return Data'!G228</f>
        <v>-1.1732831331303223E-3</v>
      </c>
      <c r="E228" s="2">
        <f>'Stock Return Data'!$I$250-'Stock Return Data'!I228</f>
        <v>-9.0792566170976533E-3</v>
      </c>
      <c r="F228" s="2">
        <f>'Stock Return Data'!$K$250-'Stock Return Data'!K228</f>
        <v>-1.3084322757024673E-2</v>
      </c>
      <c r="G228" s="2">
        <f>'Stock Return Data'!$M$250-'Stock Return Data'!M228</f>
        <v>-1.1515206899977067E-2</v>
      </c>
      <c r="H228" s="2">
        <f>'Stock Return Data'!$O$250-'Stock Return Data'!O228</f>
        <v>3.7048956830200194E-2</v>
      </c>
      <c r="I228" s="2">
        <f>'Stock Return Data'!$Q$250-'Stock Return Data'!Q228</f>
        <v>-6.0177157769756157E-3</v>
      </c>
      <c r="J228" s="2">
        <f>'Stock Return Data'!$S$250-'Stock Return Data'!S228</f>
        <v>-3.2863458236757397E-2</v>
      </c>
      <c r="K228" s="2">
        <f>'Stock Return Data'!$U$250-'Stock Return Data'!U228</f>
        <v>1.2917221806549126E-2</v>
      </c>
      <c r="L228" s="2">
        <f>'Stock Return Data'!$W$250-'Stock Return Data'!W228</f>
        <v>1.8694593579872992E-2</v>
      </c>
      <c r="M228" s="2">
        <f>'Stock Return Data'!$Y$250-'Stock Return Data'!Y228</f>
        <v>-1.9303634360077038E-2</v>
      </c>
      <c r="N228" s="2">
        <f>'Stock Return Data'!$AA$250-'Stock Return Data'!AA228</f>
        <v>2.6915100660823789E-2</v>
      </c>
      <c r="O228" s="2">
        <f>'Stock Return Data'!$AC$250-'Stock Return Data'!AC228</f>
        <v>3.4466072969785893E-3</v>
      </c>
      <c r="P228" s="2">
        <f>'Stock Return Data'!$AE$250-'Stock Return Data'!AE228</f>
        <v>-2.0178297153035829E-3</v>
      </c>
    </row>
    <row r="229" spans="1:16" x14ac:dyDescent="0.3">
      <c r="A229" s="1">
        <v>45175</v>
      </c>
      <c r="B229" s="2">
        <f>'Stock Return Data'!$C$250-'Stock Return Data'!C229</f>
        <v>1.1325771598648924E-2</v>
      </c>
      <c r="C229" s="2">
        <f>'Stock Return Data'!$E$250-'Stock Return Data'!E229</f>
        <v>-3.388960679614611E-4</v>
      </c>
      <c r="D229" s="2">
        <f>'Stock Return Data'!$G$250-'Stock Return Data'!G229</f>
        <v>1.0586538993613709E-3</v>
      </c>
      <c r="E229" s="2">
        <f>'Stock Return Data'!$I$250-'Stock Return Data'!I229</f>
        <v>1.3204363697099978E-3</v>
      </c>
      <c r="F229" s="2">
        <f>'Stock Return Data'!$K$250-'Stock Return Data'!K229</f>
        <v>1.3520454460945481E-3</v>
      </c>
      <c r="G229" s="2">
        <f>'Stock Return Data'!$M$250-'Stock Return Data'!M229</f>
        <v>-8.5324036147069477E-3</v>
      </c>
      <c r="H229" s="2">
        <f>'Stock Return Data'!$O$250-'Stock Return Data'!O229</f>
        <v>1.1778094522921376E-2</v>
      </c>
      <c r="I229" s="2">
        <f>'Stock Return Data'!$Q$250-'Stock Return Data'!Q229</f>
        <v>2.9564514228371946E-3</v>
      </c>
      <c r="J229" s="2">
        <f>'Stock Return Data'!$S$250-'Stock Return Data'!S229</f>
        <v>1.1253455434815046E-2</v>
      </c>
      <c r="K229" s="2">
        <f>'Stock Return Data'!$U$250-'Stock Return Data'!U229</f>
        <v>2.2519180574136641E-2</v>
      </c>
      <c r="L229" s="2">
        <f>'Stock Return Data'!$W$250-'Stock Return Data'!W229</f>
        <v>2.866009704962233E-2</v>
      </c>
      <c r="M229" s="2">
        <f>'Stock Return Data'!$Y$250-'Stock Return Data'!Y229</f>
        <v>2.0416995983619513E-2</v>
      </c>
      <c r="N229" s="2">
        <f>'Stock Return Data'!$AA$250-'Stock Return Data'!AA229</f>
        <v>-2.3063212042862182E-3</v>
      </c>
      <c r="O229" s="2">
        <f>'Stock Return Data'!$AC$250-'Stock Return Data'!AC229</f>
        <v>4.4213439498826295E-3</v>
      </c>
      <c r="P229" s="2">
        <f>'Stock Return Data'!$AE$250-'Stock Return Data'!AE229</f>
        <v>-1.2363136655605029E-2</v>
      </c>
    </row>
    <row r="230" spans="1:16" x14ac:dyDescent="0.3">
      <c r="A230" s="1">
        <v>45176</v>
      </c>
      <c r="B230" s="2">
        <f>'Stock Return Data'!$C$250-'Stock Return Data'!C230</f>
        <v>-9.903201588953827E-3</v>
      </c>
      <c r="C230" s="2">
        <f>'Stock Return Data'!$E$250-'Stock Return Data'!E230</f>
        <v>-6.9725943656919878E-2</v>
      </c>
      <c r="D230" s="2">
        <f>'Stock Return Data'!$G$250-'Stock Return Data'!G230</f>
        <v>-1.3384866382257511E-2</v>
      </c>
      <c r="E230" s="2">
        <f>'Stock Return Data'!$I$250-'Stock Return Data'!I230</f>
        <v>7.9543997071782387E-3</v>
      </c>
      <c r="F230" s="2">
        <f>'Stock Return Data'!$K$250-'Stock Return Data'!K230</f>
        <v>-2.4793613154031873E-3</v>
      </c>
      <c r="G230" s="2">
        <f>'Stock Return Data'!$M$250-'Stock Return Data'!M230</f>
        <v>4.7489211475986431E-3</v>
      </c>
      <c r="H230" s="2">
        <f>'Stock Return Data'!$O$250-'Stock Return Data'!O230</f>
        <v>-2.0754389176381319E-3</v>
      </c>
      <c r="I230" s="2">
        <f>'Stock Return Data'!$Q$250-'Stock Return Data'!Q230</f>
        <v>-4.0423821506351029E-2</v>
      </c>
      <c r="J230" s="2">
        <f>'Stock Return Data'!$S$250-'Stock Return Data'!S230</f>
        <v>-2.2967572547384237E-2</v>
      </c>
      <c r="K230" s="2">
        <f>'Stock Return Data'!$U$250-'Stock Return Data'!U230</f>
        <v>-5.0759475773859378E-2</v>
      </c>
      <c r="L230" s="2">
        <f>'Stock Return Data'!$W$250-'Stock Return Data'!W230</f>
        <v>-4.1304418769721934E-2</v>
      </c>
      <c r="M230" s="2">
        <f>'Stock Return Data'!$Y$250-'Stock Return Data'!Y230</f>
        <v>1.3018869778908704E-2</v>
      </c>
      <c r="N230" s="2">
        <f>'Stock Return Data'!$AA$250-'Stock Return Data'!AA230</f>
        <v>-6.436871869220059E-3</v>
      </c>
      <c r="O230" s="2">
        <f>'Stock Return Data'!$AC$250-'Stock Return Data'!AC230</f>
        <v>-2.3332178149440174E-2</v>
      </c>
      <c r="P230" s="2">
        <f>'Stock Return Data'!$AE$250-'Stock Return Data'!AE230</f>
        <v>2.7413762440479548E-4</v>
      </c>
    </row>
    <row r="231" spans="1:16" x14ac:dyDescent="0.3">
      <c r="A231" s="1">
        <v>45177</v>
      </c>
      <c r="B231" s="2">
        <f>'Stock Return Data'!$C$250-'Stock Return Data'!C231</f>
        <v>-2.3364926269258426E-2</v>
      </c>
      <c r="C231" s="2">
        <f>'Stock Return Data'!$E$250-'Stock Return Data'!E231</f>
        <v>-2.8138686494400558E-2</v>
      </c>
      <c r="D231" s="2">
        <f>'Stock Return Data'!$G$250-'Stock Return Data'!G231</f>
        <v>-5.1180951563194041E-3</v>
      </c>
      <c r="E231" s="2">
        <f>'Stock Return Data'!$I$250-'Stock Return Data'!I231</f>
        <v>-1.979008208869116E-3</v>
      </c>
      <c r="F231" s="2">
        <f>'Stock Return Data'!$K$250-'Stock Return Data'!K231</f>
        <v>-2.3729776530410002E-2</v>
      </c>
      <c r="G231" s="2">
        <f>'Stock Return Data'!$M$250-'Stock Return Data'!M231</f>
        <v>8.5734366499932418E-3</v>
      </c>
      <c r="H231" s="2">
        <f>'Stock Return Data'!$O$250-'Stock Return Data'!O231</f>
        <v>-1.2554164698760653E-2</v>
      </c>
      <c r="I231" s="2">
        <f>'Stock Return Data'!$Q$250-'Stock Return Data'!Q231</f>
        <v>-1.7351297925667128E-2</v>
      </c>
      <c r="J231" s="2">
        <f>'Stock Return Data'!$S$250-'Stock Return Data'!S231</f>
        <v>-3.3194260777491091E-4</v>
      </c>
      <c r="K231" s="2">
        <f>'Stock Return Data'!$U$250-'Stock Return Data'!U231</f>
        <v>-0.11734146717008982</v>
      </c>
      <c r="L231" s="2">
        <f>'Stock Return Data'!$W$250-'Stock Return Data'!W231</f>
        <v>-9.5035440619643335E-2</v>
      </c>
      <c r="M231" s="2">
        <f>'Stock Return Data'!$Y$250-'Stock Return Data'!Y231</f>
        <v>-4.2782418021945212E-2</v>
      </c>
      <c r="N231" s="2">
        <f>'Stock Return Data'!$AA$250-'Stock Return Data'!AA231</f>
        <v>8.2429429844752353E-3</v>
      </c>
      <c r="O231" s="2">
        <f>'Stock Return Data'!$AC$250-'Stock Return Data'!AC231</f>
        <v>-1.8784206679257797E-2</v>
      </c>
      <c r="P231" s="2">
        <f>'Stock Return Data'!$AE$250-'Stock Return Data'!AE231</f>
        <v>9.5130477772934928E-4</v>
      </c>
    </row>
    <row r="232" spans="1:16" x14ac:dyDescent="0.3">
      <c r="A232" s="1">
        <v>45180</v>
      </c>
      <c r="B232" s="2">
        <f>'Stock Return Data'!$C$250-'Stock Return Data'!C232</f>
        <v>-8.4653320680028975E-3</v>
      </c>
      <c r="C232" s="2">
        <f>'Stock Return Data'!$E$250-'Stock Return Data'!E232</f>
        <v>1.2589610794218484E-2</v>
      </c>
      <c r="D232" s="2">
        <f>'Stock Return Data'!$G$250-'Stock Return Data'!G232</f>
        <v>-1.4149649606282689E-2</v>
      </c>
      <c r="E232" s="2">
        <f>'Stock Return Data'!$I$250-'Stock Return Data'!I232</f>
        <v>-4.3211867698185417E-3</v>
      </c>
      <c r="F232" s="2">
        <f>'Stock Return Data'!$K$250-'Stock Return Data'!K232</f>
        <v>-1.1413880085820253E-2</v>
      </c>
      <c r="G232" s="2">
        <f>'Stock Return Data'!$M$250-'Stock Return Data'!M232</f>
        <v>-8.9942354576315348E-3</v>
      </c>
      <c r="H232" s="2">
        <f>'Stock Return Data'!$O$250-'Stock Return Data'!O232</f>
        <v>5.0610868665727695E-4</v>
      </c>
      <c r="I232" s="2">
        <f>'Stock Return Data'!$Q$250-'Stock Return Data'!Q232</f>
        <v>4.592056612253495E-3</v>
      </c>
      <c r="J232" s="2">
        <f>'Stock Return Data'!$S$250-'Stock Return Data'!S232</f>
        <v>-3.0345548734523772E-2</v>
      </c>
      <c r="K232" s="2">
        <f>'Stock Return Data'!$U$250-'Stock Return Data'!U232</f>
        <v>1.3632644061354763E-3</v>
      </c>
      <c r="L232" s="2">
        <f>'Stock Return Data'!$W$250-'Stock Return Data'!W232</f>
        <v>4.0372227444894493E-3</v>
      </c>
      <c r="M232" s="2">
        <f>'Stock Return Data'!$Y$250-'Stock Return Data'!Y232</f>
        <v>1.9632237533744157E-2</v>
      </c>
      <c r="N232" s="2">
        <f>'Stock Return Data'!$AA$250-'Stock Return Data'!AA232</f>
        <v>8.2471732794225736E-3</v>
      </c>
      <c r="O232" s="2">
        <f>'Stock Return Data'!$AC$250-'Stock Return Data'!AC232</f>
        <v>-1.0599032713704392E-2</v>
      </c>
      <c r="P232" s="2">
        <f>'Stock Return Data'!$AE$250-'Stock Return Data'!AE232</f>
        <v>-4.2491751967762177E-3</v>
      </c>
    </row>
    <row r="233" spans="1:16" x14ac:dyDescent="0.3">
      <c r="A233" s="1">
        <v>45181</v>
      </c>
      <c r="B233" s="2">
        <f>'Stock Return Data'!$C$250-'Stock Return Data'!C233</f>
        <v>7.4213829852913055E-2</v>
      </c>
      <c r="C233" s="2">
        <f>'Stock Return Data'!$E$250-'Stock Return Data'!E233</f>
        <v>3.081937004774192E-2</v>
      </c>
      <c r="D233" s="2">
        <f>'Stock Return Data'!$G$250-'Stock Return Data'!G233</f>
        <v>6.3816185247449306E-4</v>
      </c>
      <c r="E233" s="2">
        <f>'Stock Return Data'!$I$250-'Stock Return Data'!I233</f>
        <v>-1.635554083944071E-2</v>
      </c>
      <c r="F233" s="2">
        <f>'Stock Return Data'!$K$250-'Stock Return Data'!K233</f>
        <v>3.9692319763540124E-2</v>
      </c>
      <c r="G233" s="2">
        <f>'Stock Return Data'!$M$250-'Stock Return Data'!M233</f>
        <v>-7.5478897286422614E-3</v>
      </c>
      <c r="H233" s="2">
        <f>'Stock Return Data'!$O$250-'Stock Return Data'!O233</f>
        <v>7.8516411650947734E-2</v>
      </c>
      <c r="I233" s="2">
        <f>'Stock Return Data'!$Q$250-'Stock Return Data'!Q233</f>
        <v>-1.519974142324608E-2</v>
      </c>
      <c r="J233" s="2">
        <f>'Stock Return Data'!$S$250-'Stock Return Data'!S233</f>
        <v>7.3595062672843258E-3</v>
      </c>
      <c r="K233" s="2">
        <f>'Stock Return Data'!$U$250-'Stock Return Data'!U233</f>
        <v>8.1062714146436107E-2</v>
      </c>
      <c r="L233" s="2">
        <f>'Stock Return Data'!$W$250-'Stock Return Data'!W233</f>
        <v>8.6863461214899934E-2</v>
      </c>
      <c r="M233" s="2">
        <f>'Stock Return Data'!$Y$250-'Stock Return Data'!Y233</f>
        <v>6.3099318875922961E-2</v>
      </c>
      <c r="N233" s="2">
        <f>'Stock Return Data'!$AA$250-'Stock Return Data'!AA233</f>
        <v>5.6168254360685489E-2</v>
      </c>
      <c r="O233" s="2">
        <f>'Stock Return Data'!$AC$250-'Stock Return Data'!AC233</f>
        <v>3.4581442007548917E-2</v>
      </c>
      <c r="P233" s="2">
        <f>'Stock Return Data'!$AE$250-'Stock Return Data'!AE233</f>
        <v>1.3076698845748285E-2</v>
      </c>
    </row>
    <row r="234" spans="1:16" x14ac:dyDescent="0.3">
      <c r="A234" s="1">
        <v>45182</v>
      </c>
      <c r="B234" s="2">
        <f>'Stock Return Data'!$C$250-'Stock Return Data'!C234</f>
        <v>-1.1368131936997896E-2</v>
      </c>
      <c r="C234" s="2">
        <f>'Stock Return Data'!$E$250-'Stock Return Data'!E234</f>
        <v>-3.1448251456556067E-2</v>
      </c>
      <c r="D234" s="2">
        <f>'Stock Return Data'!$G$250-'Stock Return Data'!G234</f>
        <v>6.8769037329490671E-3</v>
      </c>
      <c r="E234" s="2">
        <f>'Stock Return Data'!$I$250-'Stock Return Data'!I234</f>
        <v>2.1719184791459726E-3</v>
      </c>
      <c r="F234" s="2">
        <f>'Stock Return Data'!$K$250-'Stock Return Data'!K234</f>
        <v>-1.557853837922765E-2</v>
      </c>
      <c r="G234" s="2">
        <f>'Stock Return Data'!$M$250-'Stock Return Data'!M234</f>
        <v>-3.9241171162102979E-3</v>
      </c>
      <c r="H234" s="2">
        <f>'Stock Return Data'!$O$250-'Stock Return Data'!O234</f>
        <v>2.9676520019422378E-2</v>
      </c>
      <c r="I234" s="2">
        <f>'Stock Return Data'!$Q$250-'Stock Return Data'!Q234</f>
        <v>1.4728111563471549E-2</v>
      </c>
      <c r="J234" s="2">
        <f>'Stock Return Data'!$S$250-'Stock Return Data'!S234</f>
        <v>5.9218172059777981E-2</v>
      </c>
      <c r="K234" s="2">
        <f>'Stock Return Data'!$U$250-'Stock Return Data'!U234</f>
        <v>2.1582343798630707E-2</v>
      </c>
      <c r="L234" s="2">
        <f>'Stock Return Data'!$W$250-'Stock Return Data'!W234</f>
        <v>2.1052804323975022E-2</v>
      </c>
      <c r="M234" s="2">
        <f>'Stock Return Data'!$Y$250-'Stock Return Data'!Y234</f>
        <v>-9.7002435600209158E-3</v>
      </c>
      <c r="N234" s="2">
        <f>'Stock Return Data'!$AA$250-'Stock Return Data'!AA234</f>
        <v>3.467694201457714E-2</v>
      </c>
      <c r="O234" s="2">
        <f>'Stock Return Data'!$AC$250-'Stock Return Data'!AC234</f>
        <v>-8.0096496725176707E-3</v>
      </c>
      <c r="P234" s="2">
        <f>'Stock Return Data'!$AE$250-'Stock Return Data'!AE234</f>
        <v>1.3213193930954586E-2</v>
      </c>
    </row>
    <row r="235" spans="1:16" x14ac:dyDescent="0.3">
      <c r="A235" s="1">
        <v>45183</v>
      </c>
      <c r="B235" s="2">
        <f>'Stock Return Data'!$C$250-'Stock Return Data'!C235</f>
        <v>-5.6886448567564328E-3</v>
      </c>
      <c r="C235" s="2">
        <f>'Stock Return Data'!$E$250-'Stock Return Data'!E235</f>
        <v>8.9327875489549763E-3</v>
      </c>
      <c r="D235" s="2">
        <f>'Stock Return Data'!$G$250-'Stock Return Data'!G235</f>
        <v>-5.2463152643633234E-3</v>
      </c>
      <c r="E235" s="2">
        <f>'Stock Return Data'!$I$250-'Stock Return Data'!I235</f>
        <v>-5.3997017761247216E-3</v>
      </c>
      <c r="F235" s="2">
        <f>'Stock Return Data'!$K$250-'Stock Return Data'!K235</f>
        <v>-1.5296762645179566E-2</v>
      </c>
      <c r="G235" s="2">
        <f>'Stock Return Data'!$M$250-'Stock Return Data'!M235</f>
        <v>9.1127847635919228E-3</v>
      </c>
      <c r="H235" s="2">
        <f>'Stock Return Data'!$O$250-'Stock Return Data'!O235</f>
        <v>-1.2209571710315739E-2</v>
      </c>
      <c r="I235" s="2">
        <f>'Stock Return Data'!$Q$250-'Stock Return Data'!Q235</f>
        <v>-2.0350627283915873E-3</v>
      </c>
      <c r="J235" s="2">
        <f>'Stock Return Data'!$S$250-'Stock Return Data'!S235</f>
        <v>-7.328178112481164E-4</v>
      </c>
      <c r="K235" s="2">
        <f>'Stock Return Data'!$U$250-'Stock Return Data'!U235</f>
        <v>1.1603160019051182E-4</v>
      </c>
      <c r="L235" s="2">
        <f>'Stock Return Data'!$W$250-'Stock Return Data'!W235</f>
        <v>-3.444712550581347E-3</v>
      </c>
      <c r="M235" s="2">
        <f>'Stock Return Data'!$Y$250-'Stock Return Data'!Y235</f>
        <v>-6.5219911940262451E-3</v>
      </c>
      <c r="N235" s="2">
        <f>'Stock Return Data'!$AA$250-'Stock Return Data'!AA235</f>
        <v>-4.3493186854514108E-2</v>
      </c>
      <c r="O235" s="2">
        <f>'Stock Return Data'!$AC$250-'Stock Return Data'!AC235</f>
        <v>3.6815722333876234E-4</v>
      </c>
      <c r="P235" s="2">
        <f>'Stock Return Data'!$AE$250-'Stock Return Data'!AE235</f>
        <v>-5.1081013196879362E-3</v>
      </c>
    </row>
    <row r="236" spans="1:16" x14ac:dyDescent="0.3">
      <c r="A236" s="1">
        <v>45184</v>
      </c>
      <c r="B236" s="2">
        <f>'Stock Return Data'!$C$250-'Stock Return Data'!C236</f>
        <v>9.3453191000424686E-3</v>
      </c>
      <c r="C236" s="2">
        <f>'Stock Return Data'!$E$250-'Stock Return Data'!E236</f>
        <v>-4.8817913131732477E-3</v>
      </c>
      <c r="D236" s="2">
        <f>'Stock Return Data'!$G$250-'Stock Return Data'!G236</f>
        <v>-1.5058835485910872E-2</v>
      </c>
      <c r="E236" s="2">
        <f>'Stock Return Data'!$I$250-'Stock Return Data'!I236</f>
        <v>-2.745791024223699E-3</v>
      </c>
      <c r="F236" s="2">
        <f>'Stock Return Data'!$K$250-'Stock Return Data'!K236</f>
        <v>2.9878246639413159E-2</v>
      </c>
      <c r="G236" s="2">
        <f>'Stock Return Data'!$M$250-'Stock Return Data'!M236</f>
        <v>4.8407707154718687E-3</v>
      </c>
      <c r="H236" s="2">
        <f>'Stock Return Data'!$O$250-'Stock Return Data'!O236</f>
        <v>-2.9086441437167912E-3</v>
      </c>
      <c r="I236" s="2">
        <f>'Stock Return Data'!$Q$250-'Stock Return Data'!Q236</f>
        <v>5.4851374258503421E-3</v>
      </c>
      <c r="J236" s="2">
        <f>'Stock Return Data'!$S$250-'Stock Return Data'!S236</f>
        <v>2.1105834848455077E-2</v>
      </c>
      <c r="K236" s="2">
        <f>'Stock Return Data'!$U$250-'Stock Return Data'!U236</f>
        <v>5.5052144345400381E-3</v>
      </c>
      <c r="L236" s="2">
        <f>'Stock Return Data'!$W$250-'Stock Return Data'!W236</f>
        <v>1.1638680120434869E-2</v>
      </c>
      <c r="M236" s="2">
        <f>'Stock Return Data'!$Y$250-'Stock Return Data'!Y236</f>
        <v>2.1223162096243855E-3</v>
      </c>
      <c r="N236" s="2">
        <f>'Stock Return Data'!$AA$250-'Stock Return Data'!AA236</f>
        <v>-3.4692045370497325E-2</v>
      </c>
      <c r="O236" s="2">
        <f>'Stock Return Data'!$AC$250-'Stock Return Data'!AC236</f>
        <v>5.0835012900511305E-3</v>
      </c>
      <c r="P236" s="2">
        <f>'Stock Return Data'!$AE$250-'Stock Return Data'!AE236</f>
        <v>-2.5148020683133005E-2</v>
      </c>
    </row>
    <row r="237" spans="1:16" x14ac:dyDescent="0.3">
      <c r="A237" s="1">
        <v>45187</v>
      </c>
      <c r="B237" s="2">
        <f>'Stock Return Data'!$C$250-'Stock Return Data'!C237</f>
        <v>-2.964626521416144E-2</v>
      </c>
      <c r="C237" s="2">
        <f>'Stock Return Data'!$E$250-'Stock Return Data'!E237</f>
        <v>-5.5584041299400339E-3</v>
      </c>
      <c r="D237" s="2">
        <f>'Stock Return Data'!$G$250-'Stock Return Data'!G237</f>
        <v>9.9477586256573156E-4</v>
      </c>
      <c r="E237" s="2">
        <f>'Stock Return Data'!$I$250-'Stock Return Data'!I237</f>
        <v>1.3438583851211638E-2</v>
      </c>
      <c r="F237" s="2">
        <f>'Stock Return Data'!$K$250-'Stock Return Data'!K237</f>
        <v>-5.7170249313628612E-3</v>
      </c>
      <c r="G237" s="2">
        <f>'Stock Return Data'!$M$250-'Stock Return Data'!M237</f>
        <v>-6.9676342484445725E-3</v>
      </c>
      <c r="H237" s="2">
        <f>'Stock Return Data'!$O$250-'Stock Return Data'!O237</f>
        <v>1.2985517018510436E-3</v>
      </c>
      <c r="I237" s="2">
        <f>'Stock Return Data'!$Q$250-'Stock Return Data'!Q237</f>
        <v>-1.8434251964847131E-3</v>
      </c>
      <c r="J237" s="2">
        <f>'Stock Return Data'!$S$250-'Stock Return Data'!S237</f>
        <v>-1.9940635846508138E-3</v>
      </c>
      <c r="K237" s="2">
        <f>'Stock Return Data'!$U$250-'Stock Return Data'!U237</f>
        <v>-2.3664097034192991E-2</v>
      </c>
      <c r="L237" s="2">
        <f>'Stock Return Data'!$W$250-'Stock Return Data'!W237</f>
        <v>-1.7514540383816751E-2</v>
      </c>
      <c r="M237" s="2">
        <f>'Stock Return Data'!$Y$250-'Stock Return Data'!Y237</f>
        <v>-4.5176862428633622E-3</v>
      </c>
      <c r="N237" s="2">
        <f>'Stock Return Data'!$AA$250-'Stock Return Data'!AA237</f>
        <v>-1.6559017771798044E-2</v>
      </c>
      <c r="O237" s="2">
        <f>'Stock Return Data'!$AC$250-'Stock Return Data'!AC237</f>
        <v>-5.316124562789913E-3</v>
      </c>
      <c r="P237" s="2">
        <f>'Stock Return Data'!$AE$250-'Stock Return Data'!AE237</f>
        <v>-1.3878836278852742E-2</v>
      </c>
    </row>
    <row r="238" spans="1:16" x14ac:dyDescent="0.3">
      <c r="A238" s="1">
        <v>45189</v>
      </c>
      <c r="B238" s="2">
        <f>'Stock Return Data'!$C$250-'Stock Return Data'!C238</f>
        <v>2.2748229155676567E-2</v>
      </c>
      <c r="C238" s="2">
        <f>'Stock Return Data'!$E$250-'Stock Return Data'!E238</f>
        <v>-9.4210225787475649E-3</v>
      </c>
      <c r="D238" s="2">
        <f>'Stock Return Data'!$G$250-'Stock Return Data'!G238</f>
        <v>1.0190272151972256E-2</v>
      </c>
      <c r="E238" s="2">
        <f>'Stock Return Data'!$I$250-'Stock Return Data'!I238</f>
        <v>1.3789746604171197E-3</v>
      </c>
      <c r="F238" s="2">
        <f>'Stock Return Data'!$K$250-'Stock Return Data'!K238</f>
        <v>9.4513976728623789E-3</v>
      </c>
      <c r="G238" s="2">
        <f>'Stock Return Data'!$M$250-'Stock Return Data'!M238</f>
        <v>-7.0617653685142853E-4</v>
      </c>
      <c r="H238" s="2">
        <f>'Stock Return Data'!$O$250-'Stock Return Data'!O238</f>
        <v>4.8833615149247819E-2</v>
      </c>
      <c r="I238" s="2">
        <f>'Stock Return Data'!$Q$250-'Stock Return Data'!Q238</f>
        <v>1.2264850090890858E-2</v>
      </c>
      <c r="J238" s="2">
        <f>'Stock Return Data'!$S$250-'Stock Return Data'!S238</f>
        <v>3.6666545146701542E-2</v>
      </c>
      <c r="K238" s="2">
        <f>'Stock Return Data'!$U$250-'Stock Return Data'!U238</f>
        <v>6.708369627765263E-3</v>
      </c>
      <c r="L238" s="2">
        <f>'Stock Return Data'!$W$250-'Stock Return Data'!W238</f>
        <v>-1.0224570378652237E-2</v>
      </c>
      <c r="M238" s="2">
        <f>'Stock Return Data'!$Y$250-'Stock Return Data'!Y238</f>
        <v>3.3396042799282488E-2</v>
      </c>
      <c r="N238" s="2">
        <f>'Stock Return Data'!$AA$250-'Stock Return Data'!AA238</f>
        <v>-3.8276231750425736E-2</v>
      </c>
      <c r="O238" s="2">
        <f>'Stock Return Data'!$AC$250-'Stock Return Data'!AC238</f>
        <v>1.4113974282438258E-2</v>
      </c>
      <c r="P238" s="2">
        <f>'Stock Return Data'!$AE$250-'Stock Return Data'!AE238</f>
        <v>1.0534427032234877E-2</v>
      </c>
    </row>
    <row r="239" spans="1:16" x14ac:dyDescent="0.3">
      <c r="A239" s="1">
        <v>45190</v>
      </c>
      <c r="B239" s="2">
        <f>'Stock Return Data'!$C$250-'Stock Return Data'!C239</f>
        <v>1.3356889578513251E-2</v>
      </c>
      <c r="C239" s="2">
        <f>'Stock Return Data'!$E$250-'Stock Return Data'!E239</f>
        <v>1.4965328416418053E-2</v>
      </c>
      <c r="D239" s="2">
        <f>'Stock Return Data'!$G$250-'Stock Return Data'!G239</f>
        <v>1.3208022741131796E-2</v>
      </c>
      <c r="E239" s="2">
        <f>'Stock Return Data'!$I$250-'Stock Return Data'!I239</f>
        <v>-7.3768974601367224E-3</v>
      </c>
      <c r="F239" s="2">
        <f>'Stock Return Data'!$K$250-'Stock Return Data'!K239</f>
        <v>-8.4465611907830456E-3</v>
      </c>
      <c r="G239" s="2">
        <f>'Stock Return Data'!$M$250-'Stock Return Data'!M239</f>
        <v>1.3317066126843939E-2</v>
      </c>
      <c r="H239" s="2">
        <f>'Stock Return Data'!$O$250-'Stock Return Data'!O239</f>
        <v>3.1966659993919275E-2</v>
      </c>
      <c r="I239" s="2">
        <f>'Stock Return Data'!$Q$250-'Stock Return Data'!Q239</f>
        <v>-1.1936390574407291E-3</v>
      </c>
      <c r="J239" s="2">
        <f>'Stock Return Data'!$S$250-'Stock Return Data'!S239</f>
        <v>-2.3771758363381147E-3</v>
      </c>
      <c r="K239" s="2">
        <f>'Stock Return Data'!$U$250-'Stock Return Data'!U239</f>
        <v>4.1844452789030909E-3</v>
      </c>
      <c r="L239" s="2">
        <f>'Stock Return Data'!$W$250-'Stock Return Data'!W239</f>
        <v>-1.3727572087498224E-2</v>
      </c>
      <c r="M239" s="2">
        <f>'Stock Return Data'!$Y$250-'Stock Return Data'!Y239</f>
        <v>1.0594088596660278E-2</v>
      </c>
      <c r="N239" s="2">
        <f>'Stock Return Data'!$AA$250-'Stock Return Data'!AA239</f>
        <v>1.970786453154303E-2</v>
      </c>
      <c r="O239" s="2">
        <f>'Stock Return Data'!$AC$250-'Stock Return Data'!AC239</f>
        <v>2.1165408584421997E-2</v>
      </c>
      <c r="P239" s="2">
        <f>'Stock Return Data'!$AE$250-'Stock Return Data'!AE239</f>
        <v>1.0187679779117758E-2</v>
      </c>
    </row>
    <row r="240" spans="1:16" x14ac:dyDescent="0.3">
      <c r="A240" s="1">
        <v>45191</v>
      </c>
      <c r="B240" s="2">
        <f>'Stock Return Data'!$C$250-'Stock Return Data'!C240</f>
        <v>-4.6106547104974548E-3</v>
      </c>
      <c r="C240" s="2">
        <f>'Stock Return Data'!$E$250-'Stock Return Data'!E240</f>
        <v>-8.9171231219323938E-3</v>
      </c>
      <c r="D240" s="2">
        <f>'Stock Return Data'!$G$250-'Stock Return Data'!G240</f>
        <v>4.6660722329176377E-3</v>
      </c>
      <c r="E240" s="2">
        <f>'Stock Return Data'!$I$250-'Stock Return Data'!I240</f>
        <v>4.0688954477458902E-3</v>
      </c>
      <c r="F240" s="2">
        <f>'Stock Return Data'!$K$250-'Stock Return Data'!K240</f>
        <v>6.7428810256093558E-3</v>
      </c>
      <c r="G240" s="2">
        <f>'Stock Return Data'!$M$250-'Stock Return Data'!M240</f>
        <v>1.1117195641124148E-2</v>
      </c>
      <c r="H240" s="2">
        <f>'Stock Return Data'!$O$250-'Stock Return Data'!O240</f>
        <v>-7.8407502051201644E-3</v>
      </c>
      <c r="I240" s="2">
        <f>'Stock Return Data'!$Q$250-'Stock Return Data'!Q240</f>
        <v>-4.5632056967432749E-3</v>
      </c>
      <c r="J240" s="2">
        <f>'Stock Return Data'!$S$250-'Stock Return Data'!S240</f>
        <v>2.4783154863590732E-2</v>
      </c>
      <c r="K240" s="2">
        <f>'Stock Return Data'!$U$250-'Stock Return Data'!U240</f>
        <v>-3.2906817054953089E-2</v>
      </c>
      <c r="L240" s="2">
        <f>'Stock Return Data'!$W$250-'Stock Return Data'!W240</f>
        <v>-4.0394430737528936E-2</v>
      </c>
      <c r="M240" s="2">
        <f>'Stock Return Data'!$Y$250-'Stock Return Data'!Y240</f>
        <v>-6.9804059622600731E-3</v>
      </c>
      <c r="N240" s="2">
        <f>'Stock Return Data'!$AA$250-'Stock Return Data'!AA240</f>
        <v>2.3815310733234486E-2</v>
      </c>
      <c r="O240" s="2">
        <f>'Stock Return Data'!$AC$250-'Stock Return Data'!AC240</f>
        <v>-1.0078690496916993E-3</v>
      </c>
      <c r="P240" s="2">
        <f>'Stock Return Data'!$AE$250-'Stock Return Data'!AE240</f>
        <v>4.6605103686286169E-3</v>
      </c>
    </row>
    <row r="241" spans="1:16" x14ac:dyDescent="0.3">
      <c r="A241" s="1">
        <v>45194</v>
      </c>
      <c r="B241" s="2">
        <f>'Stock Return Data'!$C$250-'Stock Return Data'!C241</f>
        <v>-2.7383136028772091E-3</v>
      </c>
      <c r="C241" s="2">
        <f>'Stock Return Data'!$E$250-'Stock Return Data'!E241</f>
        <v>-1.5163816497023488E-2</v>
      </c>
      <c r="D241" s="2">
        <f>'Stock Return Data'!$G$250-'Stock Return Data'!G241</f>
        <v>9.3488228632179638E-3</v>
      </c>
      <c r="E241" s="2">
        <f>'Stock Return Data'!$I$250-'Stock Return Data'!I241</f>
        <v>1.5044336320370588E-2</v>
      </c>
      <c r="F241" s="2">
        <f>'Stock Return Data'!$K$250-'Stock Return Data'!K241</f>
        <v>4.6041104867450017E-3</v>
      </c>
      <c r="G241" s="2">
        <f>'Stock Return Data'!$M$250-'Stock Return Data'!M241</f>
        <v>2.413220249717045E-3</v>
      </c>
      <c r="H241" s="2">
        <f>'Stock Return Data'!$O$250-'Stock Return Data'!O241</f>
        <v>5.7674841691916542E-2</v>
      </c>
      <c r="I241" s="2">
        <f>'Stock Return Data'!$Q$250-'Stock Return Data'!Q241</f>
        <v>7.5239572587452314E-3</v>
      </c>
      <c r="J241" s="2">
        <f>'Stock Return Data'!$S$250-'Stock Return Data'!S241</f>
        <v>-2.2333649140607977E-2</v>
      </c>
      <c r="K241" s="2">
        <f>'Stock Return Data'!$U$250-'Stock Return Data'!U241</f>
        <v>5.8075737601882985E-3</v>
      </c>
      <c r="L241" s="2">
        <f>'Stock Return Data'!$W$250-'Stock Return Data'!W241</f>
        <v>6.8088467284240506E-3</v>
      </c>
      <c r="M241" s="2">
        <f>'Stock Return Data'!$Y$250-'Stock Return Data'!Y241</f>
        <v>-9.5140717340128078E-3</v>
      </c>
      <c r="N241" s="2">
        <f>'Stock Return Data'!$AA$250-'Stock Return Data'!AA241</f>
        <v>-1.1795899799558659E-2</v>
      </c>
      <c r="O241" s="2">
        <f>'Stock Return Data'!$AC$250-'Stock Return Data'!AC241</f>
        <v>1.5234924407207433E-3</v>
      </c>
      <c r="P241" s="2">
        <f>'Stock Return Data'!$AE$250-'Stock Return Data'!AE241</f>
        <v>-1.2898387859044586E-2</v>
      </c>
    </row>
    <row r="242" spans="1:16" x14ac:dyDescent="0.3">
      <c r="A242" s="1">
        <v>45195</v>
      </c>
      <c r="B242" s="2">
        <f>'Stock Return Data'!$C$250-'Stock Return Data'!C242</f>
        <v>-6.3822484979541814E-3</v>
      </c>
      <c r="C242" s="2">
        <f>'Stock Return Data'!$E$250-'Stock Return Data'!E242</f>
        <v>5.9364430912598326E-3</v>
      </c>
      <c r="D242" s="2">
        <f>'Stock Return Data'!$G$250-'Stock Return Data'!G242</f>
        <v>2.8843689874313164E-3</v>
      </c>
      <c r="E242" s="2">
        <f>'Stock Return Data'!$I$250-'Stock Return Data'!I242</f>
        <v>9.4977481872086985E-3</v>
      </c>
      <c r="F242" s="2">
        <f>'Stock Return Data'!$K$250-'Stock Return Data'!K242</f>
        <v>8.0823901182122855E-4</v>
      </c>
      <c r="G242" s="2">
        <f>'Stock Return Data'!$M$250-'Stock Return Data'!M242</f>
        <v>1.6236997152724573E-3</v>
      </c>
      <c r="H242" s="2">
        <f>'Stock Return Data'!$O$250-'Stock Return Data'!O242</f>
        <v>-5.6119900025418071E-2</v>
      </c>
      <c r="I242" s="2">
        <f>'Stock Return Data'!$Q$250-'Stock Return Data'!Q242</f>
        <v>-1.4208602114991059E-3</v>
      </c>
      <c r="J242" s="2">
        <f>'Stock Return Data'!$S$250-'Stock Return Data'!S242</f>
        <v>-1.6388519134659659E-2</v>
      </c>
      <c r="K242" s="2">
        <f>'Stock Return Data'!$U$250-'Stock Return Data'!U242</f>
        <v>2.092165363234548E-2</v>
      </c>
      <c r="L242" s="2">
        <f>'Stock Return Data'!$W$250-'Stock Return Data'!W242</f>
        <v>1.6795126368606889E-2</v>
      </c>
      <c r="M242" s="2">
        <f>'Stock Return Data'!$Y$250-'Stock Return Data'!Y242</f>
        <v>-2.973209459913978E-2</v>
      </c>
      <c r="N242" s="2">
        <f>'Stock Return Data'!$AA$250-'Stock Return Data'!AA242</f>
        <v>-1.3439630443236058E-2</v>
      </c>
      <c r="O242" s="2">
        <f>'Stock Return Data'!$AC$250-'Stock Return Data'!AC242</f>
        <v>-1.0737575964938805E-2</v>
      </c>
      <c r="P242" s="2">
        <f>'Stock Return Data'!$AE$250-'Stock Return Data'!AE242</f>
        <v>-8.7361562254356269E-3</v>
      </c>
    </row>
    <row r="243" spans="1:16" x14ac:dyDescent="0.3">
      <c r="A243" s="1">
        <v>45196</v>
      </c>
      <c r="B243" s="2">
        <f>'Stock Return Data'!$C$250-'Stock Return Data'!C243</f>
        <v>8.9322950349367859E-3</v>
      </c>
      <c r="C243" s="2">
        <f>'Stock Return Data'!$E$250-'Stock Return Data'!E243</f>
        <v>-1.5315898917796292E-2</v>
      </c>
      <c r="D243" s="2">
        <f>'Stock Return Data'!$G$250-'Stock Return Data'!G243</f>
        <v>1.5788403265222667E-3</v>
      </c>
      <c r="E243" s="2">
        <f>'Stock Return Data'!$I$250-'Stock Return Data'!I243</f>
        <v>-4.0074345130418857E-3</v>
      </c>
      <c r="F243" s="2">
        <f>'Stock Return Data'!$K$250-'Stock Return Data'!K243</f>
        <v>1.8743328054790148E-2</v>
      </c>
      <c r="G243" s="2">
        <f>'Stock Return Data'!$M$250-'Stock Return Data'!M243</f>
        <v>-1.3858106098529195E-2</v>
      </c>
      <c r="H243" s="2">
        <f>'Stock Return Data'!$O$250-'Stock Return Data'!O243</f>
        <v>-3.0966634296514098E-2</v>
      </c>
      <c r="I243" s="2">
        <f>'Stock Return Data'!$Q$250-'Stock Return Data'!Q243</f>
        <v>-1.5983752349823396E-2</v>
      </c>
      <c r="J243" s="2">
        <f>'Stock Return Data'!$S$250-'Stock Return Data'!S243</f>
        <v>-1.1925655078855008E-2</v>
      </c>
      <c r="K243" s="2">
        <f>'Stock Return Data'!$U$250-'Stock Return Data'!U243</f>
        <v>-6.0091068479338053E-2</v>
      </c>
      <c r="L243" s="2">
        <f>'Stock Return Data'!$W$250-'Stock Return Data'!W243</f>
        <v>-5.8638294865381996E-2</v>
      </c>
      <c r="M243" s="2">
        <f>'Stock Return Data'!$Y$250-'Stock Return Data'!Y243</f>
        <v>-5.3562550856281199E-2</v>
      </c>
      <c r="N243" s="2">
        <f>'Stock Return Data'!$AA$250-'Stock Return Data'!AA243</f>
        <v>1.9629751155557297E-2</v>
      </c>
      <c r="O243" s="2">
        <f>'Stock Return Data'!$AC$250-'Stock Return Data'!AC243</f>
        <v>1.1303988429679961E-3</v>
      </c>
      <c r="P243" s="2">
        <f>'Stock Return Data'!$AE$250-'Stock Return Data'!AE243</f>
        <v>3.2543416339898923E-3</v>
      </c>
    </row>
    <row r="244" spans="1:16" x14ac:dyDescent="0.3">
      <c r="A244" s="1">
        <v>45197</v>
      </c>
      <c r="B244" s="2">
        <f>'Stock Return Data'!$C$250-'Stock Return Data'!C244</f>
        <v>1.2651359743614896E-2</v>
      </c>
      <c r="C244" s="2">
        <f>'Stock Return Data'!$E$250-'Stock Return Data'!E244</f>
        <v>6.053720668980675E-3</v>
      </c>
      <c r="D244" s="2">
        <f>'Stock Return Data'!$G$250-'Stock Return Data'!G244</f>
        <v>1.6526167624385454E-2</v>
      </c>
      <c r="E244" s="2">
        <f>'Stock Return Data'!$I$250-'Stock Return Data'!I244</f>
        <v>1.9119784744815658E-2</v>
      </c>
      <c r="F244" s="2">
        <f>'Stock Return Data'!$K$250-'Stock Return Data'!K244</f>
        <v>7.9892023789007467E-3</v>
      </c>
      <c r="G244" s="2">
        <f>'Stock Return Data'!$M$250-'Stock Return Data'!M244</f>
        <v>1.9986786358362624E-2</v>
      </c>
      <c r="H244" s="2">
        <f>'Stock Return Data'!$O$250-'Stock Return Data'!O244</f>
        <v>4.1370233425998401E-3</v>
      </c>
      <c r="I244" s="2">
        <f>'Stock Return Data'!$Q$250-'Stock Return Data'!Q244</f>
        <v>-1.311824096590318E-2</v>
      </c>
      <c r="J244" s="2">
        <f>'Stock Return Data'!$S$250-'Stock Return Data'!S244</f>
        <v>8.3858693358650534E-3</v>
      </c>
      <c r="K244" s="2">
        <f>'Stock Return Data'!$U$250-'Stock Return Data'!U244</f>
        <v>2.399529789795922E-2</v>
      </c>
      <c r="L244" s="2">
        <f>'Stock Return Data'!$W$250-'Stock Return Data'!W244</f>
        <v>1.5874064334113619E-2</v>
      </c>
      <c r="M244" s="2">
        <f>'Stock Return Data'!$Y$250-'Stock Return Data'!Y244</f>
        <v>2.5231622730971737E-2</v>
      </c>
      <c r="N244" s="2">
        <f>'Stock Return Data'!$AA$250-'Stock Return Data'!AA244</f>
        <v>6.168212694018774E-3</v>
      </c>
      <c r="O244" s="2">
        <f>'Stock Return Data'!$AC$250-'Stock Return Data'!AC244</f>
        <v>7.2903391253855048E-3</v>
      </c>
      <c r="P244" s="2">
        <f>'Stock Return Data'!$AE$250-'Stock Return Data'!AE244</f>
        <v>4.304507236458404E-3</v>
      </c>
    </row>
    <row r="245" spans="1:16" x14ac:dyDescent="0.3">
      <c r="A245" s="1">
        <v>45198</v>
      </c>
      <c r="B245" s="2">
        <f>'Stock Return Data'!$C$250-'Stock Return Data'!C245</f>
        <v>-2.2760820772663139E-2</v>
      </c>
      <c r="C245" s="2">
        <f>'Stock Return Data'!$E$250-'Stock Return Data'!E245</f>
        <v>-1.5806116987206922E-2</v>
      </c>
      <c r="D245" s="2">
        <f>'Stock Return Data'!$G$250-'Stock Return Data'!G245</f>
        <v>7.0184278740276643E-3</v>
      </c>
      <c r="E245" s="2">
        <f>'Stock Return Data'!$I$250-'Stock Return Data'!I245</f>
        <v>3.1187678103063768E-3</v>
      </c>
      <c r="F245" s="2">
        <f>'Stock Return Data'!$K$250-'Stock Return Data'!K245</f>
        <v>-1.145412339111576E-2</v>
      </c>
      <c r="G245" s="2">
        <f>'Stock Return Data'!$M$250-'Stock Return Data'!M245</f>
        <v>-6.9965181998718779E-3</v>
      </c>
      <c r="H245" s="2">
        <f>'Stock Return Data'!$O$250-'Stock Return Data'!O245</f>
        <v>-1.0355680549946136E-2</v>
      </c>
      <c r="I245" s="2">
        <f>'Stock Return Data'!$Q$250-'Stock Return Data'!Q245</f>
        <v>-2.4599884383971066E-3</v>
      </c>
      <c r="J245" s="2">
        <f>'Stock Return Data'!$S$250-'Stock Return Data'!S245</f>
        <v>5.2746437903717957E-3</v>
      </c>
      <c r="K245" s="2">
        <f>'Stock Return Data'!$U$250-'Stock Return Data'!U245</f>
        <v>-2.3614435692683247E-2</v>
      </c>
      <c r="L245" s="2">
        <f>'Stock Return Data'!$W$250-'Stock Return Data'!W245</f>
        <v>-1.6537272457669255E-2</v>
      </c>
      <c r="M245" s="2">
        <f>'Stock Return Data'!$Y$250-'Stock Return Data'!Y245</f>
        <v>-1.3289309847777819E-2</v>
      </c>
      <c r="N245" s="2">
        <f>'Stock Return Data'!$AA$250-'Stock Return Data'!AA245</f>
        <v>3.2029846399914998E-4</v>
      </c>
      <c r="O245" s="2">
        <f>'Stock Return Data'!$AC$250-'Stock Return Data'!AC245</f>
        <v>-1.5724138829767264E-2</v>
      </c>
      <c r="P245" s="2">
        <f>'Stock Return Data'!$AE$250-'Stock Return Data'!AE245</f>
        <v>2.8361567593096315E-3</v>
      </c>
    </row>
    <row r="246" spans="1:16" x14ac:dyDescent="0.3">
      <c r="A246" s="1">
        <v>45202</v>
      </c>
      <c r="B246" s="2">
        <f>'Stock Return Data'!$C$250-'Stock Return Data'!C246</f>
        <v>-5.2032089215637532E-3</v>
      </c>
      <c r="C246" s="2">
        <f>'Stock Return Data'!$E$250-'Stock Return Data'!E246</f>
        <v>1.2602301508830224E-2</v>
      </c>
      <c r="D246" s="2">
        <f>'Stock Return Data'!$G$250-'Stock Return Data'!G246</f>
        <v>-1.8569250753330397E-3</v>
      </c>
      <c r="E246" s="2">
        <f>'Stock Return Data'!$I$250-'Stock Return Data'!I246</f>
        <v>1.3500306688316358E-3</v>
      </c>
      <c r="F246" s="2">
        <f>'Stock Return Data'!$K$250-'Stock Return Data'!K246</f>
        <v>1.1797312420649715E-2</v>
      </c>
      <c r="G246" s="2">
        <f>'Stock Return Data'!$M$250-'Stock Return Data'!M246</f>
        <v>1.1748339808865719E-2</v>
      </c>
      <c r="H246" s="2">
        <f>'Stock Return Data'!$O$250-'Stock Return Data'!O246</f>
        <v>-4.8686493711152671E-3</v>
      </c>
      <c r="I246" s="2">
        <f>'Stock Return Data'!$Q$250-'Stock Return Data'!Q246</f>
        <v>-1.439592581851977E-2</v>
      </c>
      <c r="J246" s="2">
        <f>'Stock Return Data'!$S$250-'Stock Return Data'!S246</f>
        <v>-4.2295751059335022E-2</v>
      </c>
      <c r="K246" s="2">
        <f>'Stock Return Data'!$U$250-'Stock Return Data'!U246</f>
        <v>8.7399861612850599E-3</v>
      </c>
      <c r="L246" s="2">
        <f>'Stock Return Data'!$W$250-'Stock Return Data'!W246</f>
        <v>-1.0161868803794244E-2</v>
      </c>
      <c r="M246" s="2">
        <f>'Stock Return Data'!$Y$250-'Stock Return Data'!Y246</f>
        <v>-3.0976208846780262E-2</v>
      </c>
      <c r="N246" s="2">
        <f>'Stock Return Data'!$AA$250-'Stock Return Data'!AA246</f>
        <v>-3.8405509963877392E-2</v>
      </c>
      <c r="O246" s="2">
        <f>'Stock Return Data'!$AC$250-'Stock Return Data'!AC246</f>
        <v>-5.545060483652396E-3</v>
      </c>
      <c r="P246" s="2">
        <f>'Stock Return Data'!$AE$250-'Stock Return Data'!AE246</f>
        <v>-3.9301935145246887E-3</v>
      </c>
    </row>
    <row r="247" spans="1:16" x14ac:dyDescent="0.3">
      <c r="A247" s="1">
        <v>45203</v>
      </c>
      <c r="B247" s="2">
        <f>'Stock Return Data'!$C$250-'Stock Return Data'!C247</f>
        <v>3.8186429593230244E-3</v>
      </c>
      <c r="C247" s="2">
        <f>'Stock Return Data'!$E$250-'Stock Return Data'!E247</f>
        <v>1.4955349329868847E-2</v>
      </c>
      <c r="D247" s="2">
        <f>'Stock Return Data'!$G$250-'Stock Return Data'!G247</f>
        <v>6.1511923390926535E-4</v>
      </c>
      <c r="E247" s="2">
        <f>'Stock Return Data'!$I$250-'Stock Return Data'!I247</f>
        <v>-6.8776279095923657E-3</v>
      </c>
      <c r="F247" s="2">
        <f>'Stock Return Data'!$K$250-'Stock Return Data'!K247</f>
        <v>1.135206766831673E-2</v>
      </c>
      <c r="G247" s="2">
        <f>'Stock Return Data'!$M$250-'Stock Return Data'!M247</f>
        <v>9.5849637216422184E-3</v>
      </c>
      <c r="H247" s="2">
        <f>'Stock Return Data'!$O$250-'Stock Return Data'!O247</f>
        <v>1.8512022650993318E-2</v>
      </c>
      <c r="I247" s="2">
        <f>'Stock Return Data'!$Q$250-'Stock Return Data'!Q247</f>
        <v>1.6846862646316643E-2</v>
      </c>
      <c r="J247" s="2">
        <f>'Stock Return Data'!$S$250-'Stock Return Data'!S247</f>
        <v>3.8561979211655169E-2</v>
      </c>
      <c r="K247" s="2">
        <f>'Stock Return Data'!$U$250-'Stock Return Data'!U247</f>
        <v>3.306191810535368E-2</v>
      </c>
      <c r="L247" s="2">
        <f>'Stock Return Data'!$W$250-'Stock Return Data'!W247</f>
        <v>3.4791355726773915E-2</v>
      </c>
      <c r="M247" s="2">
        <f>'Stock Return Data'!$Y$250-'Stock Return Data'!Y247</f>
        <v>-2.592156295650444E-2</v>
      </c>
      <c r="N247" s="2">
        <f>'Stock Return Data'!$AA$250-'Stock Return Data'!AA247</f>
        <v>-3.6503362717054587E-2</v>
      </c>
      <c r="O247" s="2">
        <f>'Stock Return Data'!$AC$250-'Stock Return Data'!AC247</f>
        <v>2.8402358465731293E-2</v>
      </c>
      <c r="P247" s="2">
        <f>'Stock Return Data'!$AE$250-'Stock Return Data'!AE247</f>
        <v>2.3647640465118285E-2</v>
      </c>
    </row>
    <row r="248" spans="1:16" x14ac:dyDescent="0.3">
      <c r="A248" s="1">
        <v>45204</v>
      </c>
      <c r="B248" s="2">
        <f>'Stock Return Data'!$C$250-'Stock Return Data'!C248</f>
        <v>5.8420293701991525E-4</v>
      </c>
      <c r="C248" s="2">
        <f>'Stock Return Data'!$E$250-'Stock Return Data'!E248</f>
        <v>-3.4385549619587868E-3</v>
      </c>
      <c r="D248" s="2">
        <f>'Stock Return Data'!$G$250-'Stock Return Data'!G248</f>
        <v>4.6091325545543496E-3</v>
      </c>
      <c r="E248" s="2">
        <f>'Stock Return Data'!$I$250-'Stock Return Data'!I248</f>
        <v>-1.2883995900557799E-2</v>
      </c>
      <c r="F248" s="2">
        <f>'Stock Return Data'!$K$250-'Stock Return Data'!K248</f>
        <v>-4.8208390920173854E-3</v>
      </c>
      <c r="G248" s="2">
        <f>'Stock Return Data'!$M$250-'Stock Return Data'!M248</f>
        <v>1.3995006902816341E-3</v>
      </c>
      <c r="H248" s="2">
        <f>'Stock Return Data'!$O$250-'Stock Return Data'!O248</f>
        <v>-3.0975638090869298E-2</v>
      </c>
      <c r="I248" s="2">
        <f>'Stock Return Data'!$Q$250-'Stock Return Data'!Q248</f>
        <v>-2.0516332332706874E-2</v>
      </c>
      <c r="J248" s="2">
        <f>'Stock Return Data'!$S$250-'Stock Return Data'!S248</f>
        <v>1.4916422780183574E-2</v>
      </c>
      <c r="K248" s="2">
        <f>'Stock Return Data'!$U$250-'Stock Return Data'!U248</f>
        <v>1.8703760937361966E-2</v>
      </c>
      <c r="L248" s="2">
        <f>'Stock Return Data'!$W$250-'Stock Return Data'!W248</f>
        <v>1.8744838421553139E-2</v>
      </c>
      <c r="M248" s="2">
        <f>'Stock Return Data'!$Y$250-'Stock Return Data'!Y248</f>
        <v>-8.5477466896522469E-3</v>
      </c>
      <c r="N248" s="2">
        <f>'Stock Return Data'!$AA$250-'Stock Return Data'!AA248</f>
        <v>-4.3653851362920569E-2</v>
      </c>
      <c r="O248" s="2">
        <f>'Stock Return Data'!$AC$250-'Stock Return Data'!AC248</f>
        <v>-3.735248813433188E-3</v>
      </c>
      <c r="P248" s="2">
        <f>'Stock Return Data'!$AE$250-'Stock Return Data'!AE248</f>
        <v>5.4450363726459266E-5</v>
      </c>
    </row>
    <row r="249" spans="1:16" x14ac:dyDescent="0.3">
      <c r="A249" s="1">
        <v>45205</v>
      </c>
      <c r="B249" s="2">
        <f>'Stock Return Data'!$C$250-'Stock Return Data'!C249</f>
        <v>9.44476476280851E-4</v>
      </c>
      <c r="C249" s="2">
        <f>'Stock Return Data'!$E$250-'Stock Return Data'!E249</f>
        <v>6.7802755800865228E-3</v>
      </c>
      <c r="D249" s="2">
        <f>'Stock Return Data'!$G$250-'Stock Return Data'!G249</f>
        <v>-5.1979717183443688E-4</v>
      </c>
      <c r="E249" s="2">
        <f>'Stock Return Data'!$I$250-'Stock Return Data'!I249</f>
        <v>-1.0080653275757823E-2</v>
      </c>
      <c r="F249" s="2">
        <f>'Stock Return Data'!$K$250-'Stock Return Data'!K249</f>
        <v>2.3661881174827544E-4</v>
      </c>
      <c r="G249" s="2">
        <f>'Stock Return Data'!$M$250-'Stock Return Data'!M249</f>
        <v>-1.2704428750124093E-2</v>
      </c>
      <c r="H249" s="2">
        <f>'Stock Return Data'!$O$250-'Stock Return Data'!O249</f>
        <v>-9.6962476299324266E-2</v>
      </c>
      <c r="I249" s="2">
        <f>'Stock Return Data'!$Q$250-'Stock Return Data'!Q249</f>
        <v>2.8007522808480984E-3</v>
      </c>
      <c r="J249" s="2">
        <f>'Stock Return Data'!$S$250-'Stock Return Data'!S249</f>
        <v>4.6123470134034105E-3</v>
      </c>
      <c r="K249" s="2">
        <f>'Stock Return Data'!$U$250-'Stock Return Data'!U249</f>
        <v>-1.8934893908022013E-2</v>
      </c>
      <c r="L249" s="2">
        <f>'Stock Return Data'!$W$250-'Stock Return Data'!W249</f>
        <v>-1.7050613375008489E-2</v>
      </c>
      <c r="M249" s="2">
        <f>'Stock Return Data'!$Y$250-'Stock Return Data'!Y249</f>
        <v>3.868631239032555E-2</v>
      </c>
      <c r="N249" s="2">
        <f>'Stock Return Data'!$AA$250-'Stock Return Data'!AA249</f>
        <v>1.9727534727916975E-2</v>
      </c>
      <c r="O249" s="2">
        <f>'Stock Return Data'!$AC$250-'Stock Return Data'!AC249</f>
        <v>-2.9395355166605503E-3</v>
      </c>
      <c r="P249" s="2">
        <f>'Stock Return Data'!$AE$250-'Stock Return Data'!AE249</f>
        <v>-6.1107264255929163E-4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6DFD-1EAF-4F99-B706-92ABB2EAB2F6}">
  <dimension ref="C3:R18"/>
  <sheetViews>
    <sheetView workbookViewId="0">
      <selection activeCell="D4" sqref="D4"/>
    </sheetView>
  </sheetViews>
  <sheetFormatPr defaultRowHeight="14.4" x14ac:dyDescent="0.3"/>
  <cols>
    <col min="1" max="2" width="4" customWidth="1"/>
    <col min="3" max="3" width="11.77734375" bestFit="1" customWidth="1"/>
    <col min="4" max="5" width="10.5546875" bestFit="1" customWidth="1"/>
    <col min="6" max="6" width="11.21875" bestFit="1" customWidth="1"/>
    <col min="7" max="8" width="10.5546875" bestFit="1" customWidth="1"/>
    <col min="9" max="10" width="11.109375" bestFit="1" customWidth="1"/>
    <col min="11" max="12" width="11.77734375" bestFit="1" customWidth="1"/>
    <col min="13" max="15" width="10.5546875" bestFit="1" customWidth="1"/>
    <col min="16" max="17" width="11.88671875" bestFit="1" customWidth="1"/>
    <col min="18" max="18" width="10.88671875" bestFit="1" customWidth="1"/>
  </cols>
  <sheetData>
    <row r="3" spans="3:18" x14ac:dyDescent="0.3"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</row>
    <row r="4" spans="3:18" x14ac:dyDescent="0.3">
      <c r="C4" s="5" t="s">
        <v>1</v>
      </c>
      <c r="D4" s="9" cm="1">
        <f t="array" ref="D4:R18">MMULT(TRANSPOSE('Excess Return Data'!B3:P249),'Excess Return Data'!B3:P249)/248</f>
        <v>2.899169329287401E-4</v>
      </c>
      <c r="E4" s="9">
        <v>6.631808536183835E-5</v>
      </c>
      <c r="F4" s="9">
        <v>3.7805856409428184E-5</v>
      </c>
      <c r="G4" s="9">
        <v>5.275942549997766E-5</v>
      </c>
      <c r="H4" s="9">
        <v>6.6977901916585029E-5</v>
      </c>
      <c r="I4" s="9">
        <v>3.8134815021154764E-5</v>
      </c>
      <c r="J4" s="9">
        <v>2.193764635851815E-4</v>
      </c>
      <c r="K4" s="9">
        <v>5.5513559259374185E-5</v>
      </c>
      <c r="L4" s="9">
        <v>2.9868375745990417E-6</v>
      </c>
      <c r="M4" s="9">
        <v>1.237762245795066E-4</v>
      </c>
      <c r="N4" s="9">
        <v>1.3411321012556066E-4</v>
      </c>
      <c r="O4" s="9">
        <v>1.4761456579926493E-4</v>
      </c>
      <c r="P4" s="9">
        <v>1.8536543075950245E-4</v>
      </c>
      <c r="Q4" s="9">
        <v>1.1860983994606828E-4</v>
      </c>
      <c r="R4" s="9">
        <v>4.4624913672798117E-5</v>
      </c>
    </row>
    <row r="5" spans="3:18" x14ac:dyDescent="0.3">
      <c r="C5" s="5" t="s">
        <v>2</v>
      </c>
      <c r="D5" s="9">
        <v>6.631808536183835E-5</v>
      </c>
      <c r="E5" s="9">
        <v>1.7640145027915217E-4</v>
      </c>
      <c r="F5" s="9">
        <v>4.5728164747482542E-5</v>
      </c>
      <c r="G5" s="9">
        <v>1.44858065441438E-5</v>
      </c>
      <c r="H5" s="9">
        <v>5.139034134293535E-5</v>
      </c>
      <c r="I5" s="9">
        <v>2.0901006623288417E-5</v>
      </c>
      <c r="J5" s="9">
        <v>9.959212893104995E-5</v>
      </c>
      <c r="K5" s="9">
        <v>4.1269489577601049E-5</v>
      </c>
      <c r="L5" s="9">
        <v>1.6549765679967965E-6</v>
      </c>
      <c r="M5" s="9">
        <v>8.9216918221217642E-5</v>
      </c>
      <c r="N5" s="9">
        <v>8.5859752279965324E-5</v>
      </c>
      <c r="O5" s="9">
        <v>3.9770497599649277E-5</v>
      </c>
      <c r="P5" s="9">
        <v>1.1753266606377492E-4</v>
      </c>
      <c r="Q5" s="9">
        <v>8.0525298078504024E-5</v>
      </c>
      <c r="R5" s="9">
        <v>3.7236777311517372E-5</v>
      </c>
    </row>
    <row r="6" spans="3:18" x14ac:dyDescent="0.3">
      <c r="C6" s="5" t="s">
        <v>3</v>
      </c>
      <c r="D6" s="9">
        <v>3.7805856409428184E-5</v>
      </c>
      <c r="E6" s="9">
        <v>4.5728164747482542E-5</v>
      </c>
      <c r="F6" s="9">
        <v>1.6333746823184435E-4</v>
      </c>
      <c r="G6" s="9">
        <v>1.1918527484411527E-4</v>
      </c>
      <c r="H6" s="9">
        <v>5.5850585292490022E-6</v>
      </c>
      <c r="I6" s="9">
        <v>1.458122736043388E-5</v>
      </c>
      <c r="J6" s="9">
        <v>5.3859723178751807E-5</v>
      </c>
      <c r="K6" s="9">
        <v>2.6109587166818869E-5</v>
      </c>
      <c r="L6" s="9">
        <v>-3.9768451909312047E-6</v>
      </c>
      <c r="M6" s="9">
        <v>5.5335801663852534E-5</v>
      </c>
      <c r="N6" s="9">
        <v>4.7377408757428449E-5</v>
      </c>
      <c r="O6" s="9">
        <v>9.8359072934775134E-6</v>
      </c>
      <c r="P6" s="9">
        <v>3.785610939383407E-5</v>
      </c>
      <c r="Q6" s="9">
        <v>4.1793395636018817E-5</v>
      </c>
      <c r="R6" s="9">
        <v>2.9504060971795859E-7</v>
      </c>
    </row>
    <row r="7" spans="3:18" x14ac:dyDescent="0.3">
      <c r="C7" s="5" t="s">
        <v>4</v>
      </c>
      <c r="D7" s="9">
        <v>5.275942549997766E-5</v>
      </c>
      <c r="E7" s="9">
        <v>1.44858065441438E-5</v>
      </c>
      <c r="F7" s="9">
        <v>1.1918527484411527E-4</v>
      </c>
      <c r="G7" s="9">
        <v>2.1944175601804891E-4</v>
      </c>
      <c r="H7" s="9">
        <v>1.6507068060776619E-5</v>
      </c>
      <c r="I7" s="9">
        <v>2.0704984816029893E-5</v>
      </c>
      <c r="J7" s="9">
        <v>5.2160106320908466E-5</v>
      </c>
      <c r="K7" s="9">
        <v>4.0082581553272613E-5</v>
      </c>
      <c r="L7" s="9">
        <v>1.1691168650236454E-7</v>
      </c>
      <c r="M7" s="9">
        <v>4.9120913183315414E-5</v>
      </c>
      <c r="N7" s="9">
        <v>3.7290786756629596E-5</v>
      </c>
      <c r="O7" s="9">
        <v>1.4031603545587401E-5</v>
      </c>
      <c r="P7" s="9">
        <v>1.26840361023339E-5</v>
      </c>
      <c r="Q7" s="9">
        <v>3.3144999338317711E-5</v>
      </c>
      <c r="R7" s="9">
        <v>4.0016668336189435E-6</v>
      </c>
    </row>
    <row r="8" spans="3:18" x14ac:dyDescent="0.3">
      <c r="C8" s="5" t="s">
        <v>5</v>
      </c>
      <c r="D8" s="9">
        <v>6.6977901916585029E-5</v>
      </c>
      <c r="E8" s="9">
        <v>5.139034134293535E-5</v>
      </c>
      <c r="F8" s="9">
        <v>5.5850585292490022E-6</v>
      </c>
      <c r="G8" s="9">
        <v>1.6507068060776619E-5</v>
      </c>
      <c r="H8" s="9">
        <v>1.3919790329890147E-4</v>
      </c>
      <c r="I8" s="9">
        <v>1.8226849534495205E-5</v>
      </c>
      <c r="J8" s="9">
        <v>6.6658636276063966E-5</v>
      </c>
      <c r="K8" s="9">
        <v>2.2324738163010719E-5</v>
      </c>
      <c r="L8" s="9">
        <v>2.153912579118323E-5</v>
      </c>
      <c r="M8" s="9">
        <v>7.6113602836203924E-5</v>
      </c>
      <c r="N8" s="9">
        <v>7.2060384270219931E-5</v>
      </c>
      <c r="O8" s="9">
        <v>5.6060356131392329E-5</v>
      </c>
      <c r="P8" s="9">
        <v>1.4138932235579647E-4</v>
      </c>
      <c r="Q8" s="9">
        <v>6.1327814904242546E-5</v>
      </c>
      <c r="R8" s="9">
        <v>1.6191996904260515E-5</v>
      </c>
    </row>
    <row r="9" spans="3:18" x14ac:dyDescent="0.3">
      <c r="C9" s="5" t="s">
        <v>6</v>
      </c>
      <c r="D9" s="9">
        <v>3.8134815021154764E-5</v>
      </c>
      <c r="E9" s="9">
        <v>2.0901006623288417E-5</v>
      </c>
      <c r="F9" s="9">
        <v>1.458122736043388E-5</v>
      </c>
      <c r="G9" s="9">
        <v>2.0704984816029893E-5</v>
      </c>
      <c r="H9" s="9">
        <v>1.8226849534495205E-5</v>
      </c>
      <c r="I9" s="9">
        <v>1.2265781812462135E-4</v>
      </c>
      <c r="J9" s="9">
        <v>4.8074827954229734E-5</v>
      </c>
      <c r="K9" s="9">
        <v>2.9776540393127403E-5</v>
      </c>
      <c r="L9" s="9">
        <v>1.9490369754275939E-5</v>
      </c>
      <c r="M9" s="9">
        <v>2.6260401135786371E-5</v>
      </c>
      <c r="N9" s="9">
        <v>5.4839861323801277E-6</v>
      </c>
      <c r="O9" s="9">
        <v>3.2211705844361984E-5</v>
      </c>
      <c r="P9" s="9">
        <v>6.2584459950974696E-5</v>
      </c>
      <c r="Q9" s="9">
        <v>2.9722228196782923E-5</v>
      </c>
      <c r="R9" s="9">
        <v>3.8757281254405787E-5</v>
      </c>
    </row>
    <row r="10" spans="3:18" x14ac:dyDescent="0.3">
      <c r="C10" s="5" t="s">
        <v>7</v>
      </c>
      <c r="D10" s="9">
        <v>2.193764635851815E-4</v>
      </c>
      <c r="E10" s="9">
        <v>9.959212893104995E-5</v>
      </c>
      <c r="F10" s="9">
        <v>5.3859723178751807E-5</v>
      </c>
      <c r="G10" s="9">
        <v>5.2160106320908466E-5</v>
      </c>
      <c r="H10" s="9">
        <v>6.6658636276063966E-5</v>
      </c>
      <c r="I10" s="9">
        <v>4.8074827954229734E-5</v>
      </c>
      <c r="J10" s="9">
        <v>1.1595843011940172E-3</v>
      </c>
      <c r="K10" s="9">
        <v>7.4871281364706187E-5</v>
      </c>
      <c r="L10" s="9">
        <v>6.0775607735635078E-5</v>
      </c>
      <c r="M10" s="9">
        <v>1.7964769967660448E-4</v>
      </c>
      <c r="N10" s="9">
        <v>2.1492450641743635E-4</v>
      </c>
      <c r="O10" s="9">
        <v>7.581026523430626E-5</v>
      </c>
      <c r="P10" s="9">
        <v>3.5929987895889286E-4</v>
      </c>
      <c r="Q10" s="9">
        <v>1.5019052668389661E-4</v>
      </c>
      <c r="R10" s="9">
        <v>1.149974159198453E-4</v>
      </c>
    </row>
    <row r="11" spans="3:18" x14ac:dyDescent="0.3">
      <c r="C11" s="5" t="s">
        <v>8</v>
      </c>
      <c r="D11" s="9">
        <v>5.5513559259374185E-5</v>
      </c>
      <c r="E11" s="9">
        <v>4.1269489577601049E-5</v>
      </c>
      <c r="F11" s="9">
        <v>2.6109587166818869E-5</v>
      </c>
      <c r="G11" s="9">
        <v>4.0082581553272613E-5</v>
      </c>
      <c r="H11" s="9">
        <v>2.2324738163010719E-5</v>
      </c>
      <c r="I11" s="9">
        <v>2.9776540393127403E-5</v>
      </c>
      <c r="J11" s="9">
        <v>7.4871281364706187E-5</v>
      </c>
      <c r="K11" s="9">
        <v>1.4482191532142529E-4</v>
      </c>
      <c r="L11" s="9">
        <v>2.5551330241207512E-5</v>
      </c>
      <c r="M11" s="9">
        <v>8.0385611985402157E-5</v>
      </c>
      <c r="N11" s="9">
        <v>6.6474812026878614E-5</v>
      </c>
      <c r="O11" s="9">
        <v>3.095809660579526E-5</v>
      </c>
      <c r="P11" s="9">
        <v>6.2602236124935341E-5</v>
      </c>
      <c r="Q11" s="9">
        <v>4.2001892092746184E-5</v>
      </c>
      <c r="R11" s="9">
        <v>2.4273187947791282E-5</v>
      </c>
    </row>
    <row r="12" spans="3:18" x14ac:dyDescent="0.3">
      <c r="C12" s="5" t="s">
        <v>9</v>
      </c>
      <c r="D12" s="9">
        <v>2.9868375745990417E-6</v>
      </c>
      <c r="E12" s="9">
        <v>1.6549765679967965E-6</v>
      </c>
      <c r="F12" s="9">
        <v>-3.9768451909312047E-6</v>
      </c>
      <c r="G12" s="9">
        <v>1.1691168650236454E-7</v>
      </c>
      <c r="H12" s="9">
        <v>2.153912579118323E-5</v>
      </c>
      <c r="I12" s="9">
        <v>1.9490369754275939E-5</v>
      </c>
      <c r="J12" s="9">
        <v>6.0775607735635078E-5</v>
      </c>
      <c r="K12" s="9">
        <v>2.5551330241207512E-5</v>
      </c>
      <c r="L12" s="9">
        <v>3.9411861721747363E-4</v>
      </c>
      <c r="M12" s="9">
        <v>4.3151530608263349E-5</v>
      </c>
      <c r="N12" s="9">
        <v>5.5143836369142966E-5</v>
      </c>
      <c r="O12" s="9">
        <v>5.3784509270225063E-6</v>
      </c>
      <c r="P12" s="9">
        <v>5.4807900699222324E-5</v>
      </c>
      <c r="Q12" s="9">
        <v>1.4068540471099768E-5</v>
      </c>
      <c r="R12" s="9">
        <v>3.2184492541933538E-5</v>
      </c>
    </row>
    <row r="13" spans="3:18" x14ac:dyDescent="0.3">
      <c r="C13" s="5" t="s">
        <v>10</v>
      </c>
      <c r="D13" s="9">
        <v>1.237762245795066E-4</v>
      </c>
      <c r="E13" s="9">
        <v>8.9216918221217642E-5</v>
      </c>
      <c r="F13" s="9">
        <v>5.5335801663852534E-5</v>
      </c>
      <c r="G13" s="9">
        <v>4.9120913183315414E-5</v>
      </c>
      <c r="H13" s="9">
        <v>7.6113602836203924E-5</v>
      </c>
      <c r="I13" s="9">
        <v>2.6260401135786371E-5</v>
      </c>
      <c r="J13" s="9">
        <v>1.7964769967660448E-4</v>
      </c>
      <c r="K13" s="9">
        <v>8.0385611985402157E-5</v>
      </c>
      <c r="L13" s="9">
        <v>4.3151530608263349E-5</v>
      </c>
      <c r="M13" s="9">
        <v>4.8529464556661519E-4</v>
      </c>
      <c r="N13" s="9">
        <v>3.8410744646069823E-4</v>
      </c>
      <c r="O13" s="9">
        <v>1.0751870858174773E-4</v>
      </c>
      <c r="P13" s="9">
        <v>1.8599536834133142E-4</v>
      </c>
      <c r="Q13" s="9">
        <v>1.1594596725724328E-4</v>
      </c>
      <c r="R13" s="9">
        <v>2.0835834411961922E-5</v>
      </c>
    </row>
    <row r="14" spans="3:18" x14ac:dyDescent="0.3">
      <c r="C14" s="5" t="s">
        <v>11</v>
      </c>
      <c r="D14" s="9">
        <v>1.3411321012556066E-4</v>
      </c>
      <c r="E14" s="9">
        <v>8.5859752279965324E-5</v>
      </c>
      <c r="F14" s="9">
        <v>4.7377408757428449E-5</v>
      </c>
      <c r="G14" s="9">
        <v>3.7290786756629596E-5</v>
      </c>
      <c r="H14" s="9">
        <v>7.2060384270219931E-5</v>
      </c>
      <c r="I14" s="9">
        <v>5.4839861323801277E-6</v>
      </c>
      <c r="J14" s="9">
        <v>2.1492450641743635E-4</v>
      </c>
      <c r="K14" s="9">
        <v>6.6474812026878614E-5</v>
      </c>
      <c r="L14" s="9">
        <v>5.5143836369142966E-5</v>
      </c>
      <c r="M14" s="9">
        <v>3.8410744646069823E-4</v>
      </c>
      <c r="N14" s="9">
        <v>4.3382411578279288E-4</v>
      </c>
      <c r="O14" s="9">
        <v>8.3985351092702806E-5</v>
      </c>
      <c r="P14" s="9">
        <v>1.9354477617139715E-4</v>
      </c>
      <c r="Q14" s="9">
        <v>1.1575877863602038E-4</v>
      </c>
      <c r="R14" s="9">
        <v>2.0015498382166883E-5</v>
      </c>
    </row>
    <row r="15" spans="3:18" x14ac:dyDescent="0.3">
      <c r="C15" s="5" t="s">
        <v>12</v>
      </c>
      <c r="D15" s="9">
        <v>1.4761456579926493E-4</v>
      </c>
      <c r="E15" s="9">
        <v>3.9770497599649277E-5</v>
      </c>
      <c r="F15" s="9">
        <v>9.8359072934775134E-6</v>
      </c>
      <c r="G15" s="9">
        <v>1.4031603545587401E-5</v>
      </c>
      <c r="H15" s="9">
        <v>5.6060356131392329E-5</v>
      </c>
      <c r="I15" s="9">
        <v>3.2211705844361984E-5</v>
      </c>
      <c r="J15" s="9">
        <v>7.581026523430626E-5</v>
      </c>
      <c r="K15" s="9">
        <v>3.095809660579526E-5</v>
      </c>
      <c r="L15" s="9">
        <v>5.3784509270225063E-6</v>
      </c>
      <c r="M15" s="9">
        <v>1.0751870858174773E-4</v>
      </c>
      <c r="N15" s="9">
        <v>8.3985351092702806E-5</v>
      </c>
      <c r="O15" s="9">
        <v>8.6231083776557222E-4</v>
      </c>
      <c r="P15" s="9">
        <v>2.6633094941223395E-4</v>
      </c>
      <c r="Q15" s="9">
        <v>4.4368002591632129E-5</v>
      </c>
      <c r="R15" s="9">
        <v>4.750235344408765E-5</v>
      </c>
    </row>
    <row r="16" spans="3:18" x14ac:dyDescent="0.3">
      <c r="C16" s="5" t="s">
        <v>13</v>
      </c>
      <c r="D16" s="9">
        <v>1.8536543075950245E-4</v>
      </c>
      <c r="E16" s="9">
        <v>1.1753266606377492E-4</v>
      </c>
      <c r="F16" s="9">
        <v>3.785610939383407E-5</v>
      </c>
      <c r="G16" s="9">
        <v>1.26840361023339E-5</v>
      </c>
      <c r="H16" s="9">
        <v>1.4138932235579647E-4</v>
      </c>
      <c r="I16" s="9">
        <v>6.2584459950974696E-5</v>
      </c>
      <c r="J16" s="9">
        <v>3.5929987895889286E-4</v>
      </c>
      <c r="K16" s="9">
        <v>6.2602236124935341E-5</v>
      </c>
      <c r="L16" s="9">
        <v>5.4807900699222324E-5</v>
      </c>
      <c r="M16" s="9">
        <v>1.8599536834133142E-4</v>
      </c>
      <c r="N16" s="9">
        <v>1.9354477617139715E-4</v>
      </c>
      <c r="O16" s="9">
        <v>2.6633094941223395E-4</v>
      </c>
      <c r="P16" s="9">
        <v>1.5321596300131347E-3</v>
      </c>
      <c r="Q16" s="9">
        <v>1.5463713420917402E-4</v>
      </c>
      <c r="R16" s="9">
        <v>1.3193764268032944E-4</v>
      </c>
    </row>
    <row r="17" spans="3:18" x14ac:dyDescent="0.3">
      <c r="C17" s="5" t="s">
        <v>14</v>
      </c>
      <c r="D17" s="9">
        <v>1.1860983994606828E-4</v>
      </c>
      <c r="E17" s="9">
        <v>8.0525298078504024E-5</v>
      </c>
      <c r="F17" s="9">
        <v>4.1793395636018817E-5</v>
      </c>
      <c r="G17" s="9">
        <v>3.3144999338317711E-5</v>
      </c>
      <c r="H17" s="9">
        <v>6.1327814904242546E-5</v>
      </c>
      <c r="I17" s="9">
        <v>2.9722228196782923E-5</v>
      </c>
      <c r="J17" s="9">
        <v>1.5019052668389661E-4</v>
      </c>
      <c r="K17" s="9">
        <v>4.2001892092746184E-5</v>
      </c>
      <c r="L17" s="9">
        <v>1.4068540471099768E-5</v>
      </c>
      <c r="M17" s="9">
        <v>1.1594596725724328E-4</v>
      </c>
      <c r="N17" s="9">
        <v>1.1575877863602038E-4</v>
      </c>
      <c r="O17" s="9">
        <v>4.4368002591632129E-5</v>
      </c>
      <c r="P17" s="9">
        <v>1.5463713420917402E-4</v>
      </c>
      <c r="Q17" s="9">
        <v>1.9283659271472853E-4</v>
      </c>
      <c r="R17" s="9">
        <v>3.0379439753272647E-5</v>
      </c>
    </row>
    <row r="18" spans="3:18" x14ac:dyDescent="0.3">
      <c r="C18" s="5" t="s">
        <v>15</v>
      </c>
      <c r="D18" s="9">
        <v>4.4624913672798117E-5</v>
      </c>
      <c r="E18" s="9">
        <v>3.7236777311517372E-5</v>
      </c>
      <c r="F18" s="9">
        <v>2.9504060971795859E-7</v>
      </c>
      <c r="G18" s="9">
        <v>4.0016668336189435E-6</v>
      </c>
      <c r="H18" s="9">
        <v>1.6191996904260515E-5</v>
      </c>
      <c r="I18" s="9">
        <v>3.8757281254405787E-5</v>
      </c>
      <c r="J18" s="9">
        <v>1.149974159198453E-4</v>
      </c>
      <c r="K18" s="9">
        <v>2.4273187947791282E-5</v>
      </c>
      <c r="L18" s="9">
        <v>3.2184492541933538E-5</v>
      </c>
      <c r="M18" s="9">
        <v>2.0835834411961922E-5</v>
      </c>
      <c r="N18" s="9">
        <v>2.0015498382166883E-5</v>
      </c>
      <c r="O18" s="9">
        <v>4.750235344408765E-5</v>
      </c>
      <c r="P18" s="9">
        <v>1.3193764268032944E-4</v>
      </c>
      <c r="Q18" s="9">
        <v>3.0379439753272647E-5</v>
      </c>
      <c r="R18" s="9">
        <v>2.4450661571395418E-4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C78C-31A1-4237-8365-176A68C79D67}">
  <dimension ref="C2:U38"/>
  <sheetViews>
    <sheetView topLeftCell="A13" workbookViewId="0">
      <selection activeCell="G5" sqref="G5"/>
    </sheetView>
  </sheetViews>
  <sheetFormatPr defaultRowHeight="14.4" x14ac:dyDescent="0.3"/>
  <cols>
    <col min="1" max="2" width="4" customWidth="1"/>
    <col min="3" max="3" width="11.77734375" bestFit="1" customWidth="1"/>
    <col min="4" max="4" width="17.33203125" bestFit="1" customWidth="1"/>
    <col min="6" max="6" width="11.77734375" bestFit="1" customWidth="1"/>
    <col min="7" max="7" width="9.6640625" customWidth="1"/>
    <col min="8" max="9" width="10.5546875" bestFit="1" customWidth="1"/>
    <col min="10" max="12" width="9.5546875" bestFit="1" customWidth="1"/>
    <col min="13" max="13" width="11.109375" bestFit="1" customWidth="1"/>
    <col min="14" max="14" width="7.5546875" customWidth="1"/>
    <col min="15" max="15" width="11.77734375" bestFit="1" customWidth="1"/>
    <col min="16" max="16" width="9.5546875" customWidth="1"/>
    <col min="17" max="19" width="9.5546875" bestFit="1" customWidth="1"/>
    <col min="20" max="21" width="11.88671875" bestFit="1" customWidth="1"/>
    <col min="22" max="22" width="10.77734375" bestFit="1" customWidth="1"/>
  </cols>
  <sheetData>
    <row r="2" spans="3:21" x14ac:dyDescent="0.3">
      <c r="D2" s="5" t="s">
        <v>18</v>
      </c>
      <c r="G2" s="23" t="s">
        <v>19</v>
      </c>
      <c r="H2" s="23"/>
      <c r="I2" s="23"/>
    </row>
    <row r="3" spans="3:21" x14ac:dyDescent="0.3">
      <c r="C3" s="5" t="s">
        <v>1</v>
      </c>
      <c r="D3" s="7">
        <f>_xlfn.STDEV.P('Stock Return Data'!C3:C249)</f>
        <v>1.7061379946933766E-2</v>
      </c>
    </row>
    <row r="4" spans="3:21" x14ac:dyDescent="0.3">
      <c r="C4" s="5" t="s">
        <v>2</v>
      </c>
      <c r="D4" s="7">
        <f>_xlfn.STDEV.P('Stock Return Data'!E3:E249)</f>
        <v>1.3308479484569735E-2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</row>
    <row r="5" spans="3:21" x14ac:dyDescent="0.3">
      <c r="C5" s="5" t="s">
        <v>3</v>
      </c>
      <c r="D5" s="7">
        <f>_xlfn.STDEV.P('Stock Return Data'!G3:G249)</f>
        <v>1.2806199808230757E-2</v>
      </c>
      <c r="F5" s="5" t="s">
        <v>1</v>
      </c>
      <c r="G5" s="10" cm="1">
        <f t="array" ref="G5:U19">MMULT(D3:D17,TRANSPOSE(D3:D17))</f>
        <v>2.9109068569363363E-4</v>
      </c>
      <c r="H5" s="10">
        <v>2.270610250022175E-4</v>
      </c>
      <c r="I5" s="10">
        <v>2.1849144060457528E-4</v>
      </c>
      <c r="J5" s="10">
        <v>2.5325099090029194E-4</v>
      </c>
      <c r="K5" s="10">
        <v>2.0170091352206065E-4</v>
      </c>
      <c r="L5" s="10">
        <v>1.8933858880599319E-4</v>
      </c>
      <c r="M5" s="10">
        <v>5.8216042893650954E-4</v>
      </c>
      <c r="N5" s="10">
        <v>2.0573522779724775E-4</v>
      </c>
      <c r="O5" s="10">
        <v>3.3939465112575159E-4</v>
      </c>
      <c r="P5" s="10">
        <v>3.7661209912963963E-4</v>
      </c>
      <c r="Q5" s="10">
        <v>3.5608064133931466E-4</v>
      </c>
      <c r="R5" s="10">
        <v>5.020227987930009E-4</v>
      </c>
      <c r="S5" s="10">
        <v>6.6918088344747632E-4</v>
      </c>
      <c r="T5" s="10">
        <v>2.374030219907853E-4</v>
      </c>
      <c r="U5" s="10">
        <v>2.6732330733616929E-4</v>
      </c>
    </row>
    <row r="6" spans="3:21" x14ac:dyDescent="0.3">
      <c r="C6" s="5" t="s">
        <v>4</v>
      </c>
      <c r="D6" s="7">
        <f>_xlfn.STDEV.P('Stock Return Data'!I3:I249)</f>
        <v>1.4843523307492234E-2</v>
      </c>
      <c r="F6" s="5" t="s">
        <v>2</v>
      </c>
      <c r="G6" s="10">
        <v>2.270610250022175E-4</v>
      </c>
      <c r="H6" s="10">
        <v>1.7711562619121351E-4</v>
      </c>
      <c r="I6" s="10">
        <v>1.704310474231399E-4</v>
      </c>
      <c r="J6" s="10">
        <v>1.9754472541649309E-4</v>
      </c>
      <c r="K6" s="10">
        <v>1.5733384274756396E-4</v>
      </c>
      <c r="L6" s="10">
        <v>1.4769079245637452E-4</v>
      </c>
      <c r="M6" s="10">
        <v>4.5410571415252071E-4</v>
      </c>
      <c r="N6" s="10">
        <v>1.6048075049668092E-4</v>
      </c>
      <c r="O6" s="10">
        <v>2.6473982560194505E-4</v>
      </c>
      <c r="P6" s="10">
        <v>2.937707506952462E-4</v>
      </c>
      <c r="Q6" s="10">
        <v>2.7775548782432258E-4</v>
      </c>
      <c r="R6" s="10">
        <v>3.9159552974632955E-4</v>
      </c>
      <c r="S6" s="10">
        <v>5.2198474487566394E-4</v>
      </c>
      <c r="T6" s="10">
        <v>1.8518274943563621E-4</v>
      </c>
      <c r="U6" s="10">
        <v>2.0852162969796096E-4</v>
      </c>
    </row>
    <row r="7" spans="3:21" x14ac:dyDescent="0.3">
      <c r="C7" s="5" t="s">
        <v>5</v>
      </c>
      <c r="D7" s="7">
        <f>_xlfn.STDEV.P('Stock Return Data'!K3:K249)</f>
        <v>1.1822075010896754E-2</v>
      </c>
      <c r="F7" s="5" t="s">
        <v>3</v>
      </c>
      <c r="G7" s="10">
        <v>2.1849144060457528E-4</v>
      </c>
      <c r="H7" s="10">
        <v>1.704310474231399E-4</v>
      </c>
      <c r="I7" s="10">
        <v>1.6399875352832949E-4</v>
      </c>
      <c r="J7" s="10">
        <v>1.9008912533387582E-4</v>
      </c>
      <c r="K7" s="10">
        <v>1.5139585473743564E-4</v>
      </c>
      <c r="L7" s="10">
        <v>1.4211674596073661E-4</v>
      </c>
      <c r="M7" s="10">
        <v>4.3696716189396554E-4</v>
      </c>
      <c r="N7" s="10">
        <v>1.5442399401209781E-4</v>
      </c>
      <c r="O7" s="10">
        <v>2.5474819326922398E-4</v>
      </c>
      <c r="P7" s="10">
        <v>2.8268345272494487E-4</v>
      </c>
      <c r="Q7" s="10">
        <v>2.6727262712731138E-4</v>
      </c>
      <c r="R7" s="10">
        <v>3.7681619479940147E-4</v>
      </c>
      <c r="S7" s="10">
        <v>5.0228434792092425E-4</v>
      </c>
      <c r="T7" s="10">
        <v>1.7819370673110066E-4</v>
      </c>
      <c r="U7" s="10">
        <v>2.0065174668121194E-4</v>
      </c>
    </row>
    <row r="8" spans="3:21" x14ac:dyDescent="0.3">
      <c r="C8" s="5" t="s">
        <v>6</v>
      </c>
      <c r="D8" s="7">
        <f>_xlfn.STDEV.P('Stock Return Data'!M3:M249)</f>
        <v>1.1097495595016082E-2</v>
      </c>
      <c r="F8" s="5" t="s">
        <v>4</v>
      </c>
      <c r="G8" s="10">
        <v>2.5325099090029194E-4</v>
      </c>
      <c r="H8" s="10">
        <v>1.9754472541649309E-4</v>
      </c>
      <c r="I8" s="10">
        <v>1.9008912533387582E-4</v>
      </c>
      <c r="J8" s="10">
        <v>2.2033018418006519E-4</v>
      </c>
      <c r="K8" s="10">
        <v>1.7548124596716746E-4</v>
      </c>
      <c r="L8" s="10">
        <v>1.647259345194136E-4</v>
      </c>
      <c r="M8" s="10">
        <v>5.0648376171774743E-4</v>
      </c>
      <c r="N8" s="10">
        <v>1.7899112841276944E-4</v>
      </c>
      <c r="O8" s="10">
        <v>2.9527578836486049E-4</v>
      </c>
      <c r="P8" s="10">
        <v>3.2765523590130521E-4</v>
      </c>
      <c r="Q8" s="10">
        <v>3.0979271990345638E-4</v>
      </c>
      <c r="R8" s="10">
        <v>4.3676344691659082E-4</v>
      </c>
      <c r="S8" s="10">
        <v>5.8219218323931634E-4</v>
      </c>
      <c r="T8" s="10">
        <v>2.0654233720541581E-4</v>
      </c>
      <c r="U8" s="10">
        <v>2.3257320072714652E-4</v>
      </c>
    </row>
    <row r="9" spans="3:21" x14ac:dyDescent="0.3">
      <c r="C9" s="5" t="s">
        <v>7</v>
      </c>
      <c r="D9" s="7">
        <f>_xlfn.STDEV.P('Stock Return Data'!O3:O249)</f>
        <v>3.4121532416909461E-2</v>
      </c>
      <c r="F9" s="5" t="s">
        <v>5</v>
      </c>
      <c r="G9" s="10">
        <v>2.0170091352206065E-4</v>
      </c>
      <c r="H9" s="10">
        <v>1.5733384274756396E-4</v>
      </c>
      <c r="I9" s="10">
        <v>1.5139585473743564E-4</v>
      </c>
      <c r="J9" s="10">
        <v>1.7548124596716746E-4</v>
      </c>
      <c r="K9" s="10">
        <v>1.3976145756326947E-4</v>
      </c>
      <c r="L9" s="10">
        <v>1.3119542535737643E-4</v>
      </c>
      <c r="M9" s="10">
        <v>4.0338731571944885E-4</v>
      </c>
      <c r="N9" s="10">
        <v>1.4255689182047121E-4</v>
      </c>
      <c r="O9" s="10">
        <v>2.3517142437396224E-4</v>
      </c>
      <c r="P9" s="10">
        <v>2.6095992819865943E-4</v>
      </c>
      <c r="Q9" s="10">
        <v>2.4673338645143667E-4</v>
      </c>
      <c r="R9" s="10">
        <v>3.4785880174820216E-4</v>
      </c>
      <c r="S9" s="10">
        <v>4.6368503746943346E-4</v>
      </c>
      <c r="T9" s="10">
        <v>1.6449996087760949E-4</v>
      </c>
      <c r="U9" s="10">
        <v>1.8523215597558774E-4</v>
      </c>
    </row>
    <row r="10" spans="3:21" x14ac:dyDescent="0.3">
      <c r="C10" s="5" t="s">
        <v>8</v>
      </c>
      <c r="D10" s="7">
        <f>_xlfn.STDEV.P('Stock Return Data'!Q3:Q249)</f>
        <v>1.2058533860517071E-2</v>
      </c>
      <c r="F10" s="5" t="s">
        <v>6</v>
      </c>
      <c r="G10" s="10">
        <v>1.8933858880599319E-4</v>
      </c>
      <c r="H10" s="10">
        <v>1.4769079245637452E-4</v>
      </c>
      <c r="I10" s="10">
        <v>1.4211674596073661E-4</v>
      </c>
      <c r="J10" s="10">
        <v>1.647259345194136E-4</v>
      </c>
      <c r="K10" s="10">
        <v>1.3119542535737643E-4</v>
      </c>
      <c r="L10" s="10">
        <v>1.2315440848140134E-4</v>
      </c>
      <c r="M10" s="10">
        <v>3.7866355569185121E-4</v>
      </c>
      <c r="N10" s="10">
        <v>1.3381952639944045E-4</v>
      </c>
      <c r="O10" s="10">
        <v>2.2075767948166134E-4</v>
      </c>
      <c r="P10" s="10">
        <v>2.4496559622494413E-4</v>
      </c>
      <c r="Q10" s="10">
        <v>2.31611004562601E-4</v>
      </c>
      <c r="R10" s="10">
        <v>3.265384051894475E-4</v>
      </c>
      <c r="S10" s="10">
        <v>4.3526560743768945E-4</v>
      </c>
      <c r="T10" s="10">
        <v>1.5441769651579248E-4</v>
      </c>
      <c r="U10" s="10">
        <v>1.7387920759255019E-4</v>
      </c>
    </row>
    <row r="11" spans="3:21" x14ac:dyDescent="0.3">
      <c r="C11" s="5" t="s">
        <v>9</v>
      </c>
      <c r="D11" s="7">
        <f>_xlfn.STDEV.P('Stock Return Data'!S3:S249)</f>
        <v>1.9892567434836764E-2</v>
      </c>
      <c r="F11" s="5" t="s">
        <v>7</v>
      </c>
      <c r="G11" s="10">
        <v>5.8216042893650954E-4</v>
      </c>
      <c r="H11" s="10">
        <v>4.5410571415252071E-4</v>
      </c>
      <c r="I11" s="10">
        <v>4.3696716189396554E-4</v>
      </c>
      <c r="J11" s="10">
        <v>5.0648376171774743E-4</v>
      </c>
      <c r="K11" s="10">
        <v>4.0338731571944885E-4</v>
      </c>
      <c r="L11" s="10">
        <v>3.7866355569185121E-4</v>
      </c>
      <c r="M11" s="10">
        <v>1.1642789744782031E-3</v>
      </c>
      <c r="N11" s="10">
        <v>4.114556540220336E-4</v>
      </c>
      <c r="O11" s="10">
        <v>6.7876488458334017E-4</v>
      </c>
      <c r="P11" s="10">
        <v>7.5319710299059353E-4</v>
      </c>
      <c r="Q11" s="10">
        <v>7.1213566454083395E-4</v>
      </c>
      <c r="R11" s="10">
        <v>1.0040094796740942E-3</v>
      </c>
      <c r="S11" s="10">
        <v>1.3383136228340522E-3</v>
      </c>
      <c r="T11" s="10">
        <v>4.7478896407712116E-4</v>
      </c>
      <c r="U11" s="10">
        <v>5.3462738216001368E-4</v>
      </c>
    </row>
    <row r="12" spans="3:21" x14ac:dyDescent="0.3">
      <c r="C12" s="5" t="s">
        <v>10</v>
      </c>
      <c r="D12" s="7">
        <f>_xlfn.STDEV.P('Stock Return Data'!U3:U249)</f>
        <v>2.2073953003861422E-2</v>
      </c>
      <c r="F12" s="5" t="s">
        <v>8</v>
      </c>
      <c r="G12" s="10">
        <v>2.0573522779724775E-4</v>
      </c>
      <c r="H12" s="10">
        <v>1.6048075049668092E-4</v>
      </c>
      <c r="I12" s="10">
        <v>1.5442399401209781E-4</v>
      </c>
      <c r="J12" s="10">
        <v>1.7899112841276944E-4</v>
      </c>
      <c r="K12" s="10">
        <v>1.4255689182047121E-4</v>
      </c>
      <c r="L12" s="10">
        <v>1.3381952639944045E-4</v>
      </c>
      <c r="M12" s="10">
        <v>4.114556540220336E-4</v>
      </c>
      <c r="N12" s="10">
        <v>1.4540823886523673E-4</v>
      </c>
      <c r="O12" s="10">
        <v>2.3987519798559831E-4</v>
      </c>
      <c r="P12" s="10">
        <v>2.6617950973252546E-4</v>
      </c>
      <c r="Q12" s="10">
        <v>2.5166841627229775E-4</v>
      </c>
      <c r="R12" s="10">
        <v>3.5481648828088489E-4</v>
      </c>
      <c r="S12" s="10">
        <v>4.7295941869651204E-4</v>
      </c>
      <c r="T12" s="10">
        <v>1.6779020150591321E-4</v>
      </c>
      <c r="U12" s="10">
        <v>1.8893707093123698E-4</v>
      </c>
    </row>
    <row r="13" spans="3:21" x14ac:dyDescent="0.3">
      <c r="C13" s="5" t="s">
        <v>11</v>
      </c>
      <c r="D13" s="7">
        <f>_xlfn.STDEV.P('Stock Return Data'!W3:W249)</f>
        <v>2.0870565127020027E-2</v>
      </c>
      <c r="F13" s="5" t="s">
        <v>9</v>
      </c>
      <c r="G13" s="10">
        <v>3.3939465112575159E-4</v>
      </c>
      <c r="H13" s="10">
        <v>2.6473982560194505E-4</v>
      </c>
      <c r="I13" s="10">
        <v>2.5474819326922398E-4</v>
      </c>
      <c r="J13" s="10">
        <v>2.9527578836486049E-4</v>
      </c>
      <c r="K13" s="10">
        <v>2.3517142437396224E-4</v>
      </c>
      <c r="L13" s="10">
        <v>2.2075767948166134E-4</v>
      </c>
      <c r="M13" s="10">
        <v>6.7876488458334017E-4</v>
      </c>
      <c r="N13" s="10">
        <v>2.3987519798559831E-4</v>
      </c>
      <c r="O13" s="10">
        <v>3.9571423914952812E-4</v>
      </c>
      <c r="P13" s="10">
        <v>4.3910759868273088E-4</v>
      </c>
      <c r="Q13" s="10">
        <v>4.151691241923984E-4</v>
      </c>
      <c r="R13" s="10">
        <v>5.8532911229199926E-4</v>
      </c>
      <c r="S13" s="10">
        <v>7.802256260329586E-4</v>
      </c>
      <c r="T13" s="10">
        <v>2.7679798696672597E-4</v>
      </c>
      <c r="U13" s="10">
        <v>3.116832832178991E-4</v>
      </c>
    </row>
    <row r="14" spans="3:21" x14ac:dyDescent="0.3">
      <c r="C14" s="5" t="s">
        <v>12</v>
      </c>
      <c r="D14" s="7">
        <f>_xlfn.STDEV.P('Stock Return Data'!Y3:Y249)</f>
        <v>2.9424513160978126E-2</v>
      </c>
      <c r="F14" s="5" t="s">
        <v>10</v>
      </c>
      <c r="G14" s="10">
        <v>3.7661209912963963E-4</v>
      </c>
      <c r="H14" s="10">
        <v>2.937707506952462E-4</v>
      </c>
      <c r="I14" s="10">
        <v>2.8268345272494487E-4</v>
      </c>
      <c r="J14" s="10">
        <v>3.2765523590130521E-4</v>
      </c>
      <c r="K14" s="10">
        <v>2.6095992819865943E-4</v>
      </c>
      <c r="L14" s="10">
        <v>2.4496559622494413E-4</v>
      </c>
      <c r="M14" s="10">
        <v>7.5319710299059353E-4</v>
      </c>
      <c r="N14" s="10">
        <v>2.6617950973252546E-4</v>
      </c>
      <c r="O14" s="10">
        <v>4.3910759868273088E-4</v>
      </c>
      <c r="P14" s="10">
        <v>4.8725940121668268E-4</v>
      </c>
      <c r="Q14" s="10">
        <v>4.6069587377786918E-4</v>
      </c>
      <c r="R14" s="10">
        <v>6.4951532067693306E-4</v>
      </c>
      <c r="S14" s="10">
        <v>8.657838591160826E-4</v>
      </c>
      <c r="T14" s="10">
        <v>3.0715118980402707E-4</v>
      </c>
      <c r="U14" s="10">
        <v>3.4586194911132603E-4</v>
      </c>
    </row>
    <row r="15" spans="3:21" x14ac:dyDescent="0.3">
      <c r="C15" s="5" t="s">
        <v>13</v>
      </c>
      <c r="D15" s="7">
        <f>_xlfn.STDEV.P('Stock Return Data'!AA3:AA249)</f>
        <v>3.9221967128616704E-2</v>
      </c>
      <c r="F15" s="5" t="s">
        <v>11</v>
      </c>
      <c r="G15" s="10">
        <v>3.5608064133931466E-4</v>
      </c>
      <c r="H15" s="10">
        <v>2.7775548782432258E-4</v>
      </c>
      <c r="I15" s="10">
        <v>2.6727262712731138E-4</v>
      </c>
      <c r="J15" s="10">
        <v>3.0979271990345638E-4</v>
      </c>
      <c r="K15" s="10">
        <v>2.4673338645143667E-4</v>
      </c>
      <c r="L15" s="10">
        <v>2.31611004562601E-4</v>
      </c>
      <c r="M15" s="10">
        <v>7.1213566454083395E-4</v>
      </c>
      <c r="N15" s="10">
        <v>2.5166841627229775E-4</v>
      </c>
      <c r="O15" s="10">
        <v>4.151691241923984E-4</v>
      </c>
      <c r="P15" s="10">
        <v>4.6069587377786918E-4</v>
      </c>
      <c r="Q15" s="10">
        <v>4.3558048872118448E-4</v>
      </c>
      <c r="R15" s="10">
        <v>6.1410621825705187E-4</v>
      </c>
      <c r="S15" s="10">
        <v>8.1858461936763359E-4</v>
      </c>
      <c r="T15" s="10">
        <v>2.9040647633549166E-4</v>
      </c>
      <c r="U15" s="10">
        <v>3.2700687242666983E-4</v>
      </c>
    </row>
    <row r="16" spans="3:21" x14ac:dyDescent="0.3">
      <c r="C16" s="5" t="s">
        <v>14</v>
      </c>
      <c r="D16" s="7">
        <f>_xlfn.STDEV.P('Stock Return Data'!AC3:AC249)</f>
        <v>1.3914643641322276E-2</v>
      </c>
      <c r="F16" s="5" t="s">
        <v>12</v>
      </c>
      <c r="G16" s="10">
        <v>5.020227987930009E-4</v>
      </c>
      <c r="H16" s="10">
        <v>3.9159552974632955E-4</v>
      </c>
      <c r="I16" s="10">
        <v>3.7681619479940147E-4</v>
      </c>
      <c r="J16" s="10">
        <v>4.3676344691659082E-4</v>
      </c>
      <c r="K16" s="10">
        <v>3.4785880174820216E-4</v>
      </c>
      <c r="L16" s="10">
        <v>3.265384051894475E-4</v>
      </c>
      <c r="M16" s="10">
        <v>1.0040094796740942E-3</v>
      </c>
      <c r="N16" s="10">
        <v>3.5481648828088489E-4</v>
      </c>
      <c r="O16" s="10">
        <v>5.8532911229199926E-4</v>
      </c>
      <c r="P16" s="10">
        <v>6.4951532067693306E-4</v>
      </c>
      <c r="Q16" s="10">
        <v>6.1410621825705187E-4</v>
      </c>
      <c r="R16" s="10">
        <v>8.6580197476057491E-4</v>
      </c>
      <c r="S16" s="10">
        <v>1.1540872879754337E-3</v>
      </c>
      <c r="T16" s="10">
        <v>4.094316149544079E-4</v>
      </c>
      <c r="U16" s="10">
        <v>4.6103294102907248E-4</v>
      </c>
    </row>
    <row r="17" spans="3:21" x14ac:dyDescent="0.3">
      <c r="C17" s="5" t="s">
        <v>15</v>
      </c>
      <c r="D17" s="7">
        <f>_xlfn.STDEV.P('Stock Return Data'!AE3:AE249)</f>
        <v>1.5668328597547708E-2</v>
      </c>
      <c r="F17" s="5" t="s">
        <v>13</v>
      </c>
      <c r="G17" s="10">
        <v>6.6918088344747632E-4</v>
      </c>
      <c r="H17" s="10">
        <v>5.2198474487566394E-4</v>
      </c>
      <c r="I17" s="10">
        <v>5.0228434792092425E-4</v>
      </c>
      <c r="J17" s="10">
        <v>5.8219218323931634E-4</v>
      </c>
      <c r="K17" s="10">
        <v>4.6368503746943346E-4</v>
      </c>
      <c r="L17" s="10">
        <v>4.3526560743768945E-4</v>
      </c>
      <c r="M17" s="10">
        <v>1.3383136228340522E-3</v>
      </c>
      <c r="N17" s="10">
        <v>4.7295941869651204E-4</v>
      </c>
      <c r="O17" s="10">
        <v>7.802256260329586E-4</v>
      </c>
      <c r="P17" s="10">
        <v>8.657838591160826E-4</v>
      </c>
      <c r="Q17" s="10">
        <v>8.1858461936763359E-4</v>
      </c>
      <c r="R17" s="10">
        <v>1.1540872879754337E-3</v>
      </c>
      <c r="S17" s="10">
        <v>1.5383627054382893E-3</v>
      </c>
      <c r="T17" s="10">
        <v>5.4575969550635774E-4</v>
      </c>
      <c r="U17" s="10">
        <v>6.1454266921338126E-4</v>
      </c>
    </row>
    <row r="18" spans="3:21" x14ac:dyDescent="0.3">
      <c r="F18" s="5" t="s">
        <v>14</v>
      </c>
      <c r="G18" s="10">
        <v>2.374030219907853E-4</v>
      </c>
      <c r="H18" s="10">
        <v>1.8518274943563621E-4</v>
      </c>
      <c r="I18" s="10">
        <v>1.7819370673110066E-4</v>
      </c>
      <c r="J18" s="10">
        <v>2.0654233720541581E-4</v>
      </c>
      <c r="K18" s="10">
        <v>1.6449996087760949E-4</v>
      </c>
      <c r="L18" s="10">
        <v>1.5441769651579248E-4</v>
      </c>
      <c r="M18" s="10">
        <v>4.7478896407712116E-4</v>
      </c>
      <c r="N18" s="10">
        <v>1.6779020150591321E-4</v>
      </c>
      <c r="O18" s="10">
        <v>2.7679798696672597E-4</v>
      </c>
      <c r="P18" s="10">
        <v>3.0715118980402707E-4</v>
      </c>
      <c r="Q18" s="10">
        <v>2.9040647633549166E-4</v>
      </c>
      <c r="R18" s="10">
        <v>4.094316149544079E-4</v>
      </c>
      <c r="S18" s="10">
        <v>5.4575969550635774E-4</v>
      </c>
      <c r="T18" s="10">
        <v>1.9361730766499045E-4</v>
      </c>
      <c r="U18" s="10">
        <v>2.1801920889001519E-4</v>
      </c>
    </row>
    <row r="19" spans="3:21" x14ac:dyDescent="0.3">
      <c r="F19" s="5" t="s">
        <v>15</v>
      </c>
      <c r="G19" s="10">
        <v>2.6732330733616929E-4</v>
      </c>
      <c r="H19" s="10">
        <v>2.0852162969796096E-4</v>
      </c>
      <c r="I19" s="10">
        <v>2.0065174668121194E-4</v>
      </c>
      <c r="J19" s="10">
        <v>2.3257320072714652E-4</v>
      </c>
      <c r="K19" s="10">
        <v>1.8523215597558774E-4</v>
      </c>
      <c r="L19" s="10">
        <v>1.7387920759255019E-4</v>
      </c>
      <c r="M19" s="10">
        <v>5.3462738216001368E-4</v>
      </c>
      <c r="N19" s="10">
        <v>1.8893707093123698E-4</v>
      </c>
      <c r="O19" s="10">
        <v>3.116832832178991E-4</v>
      </c>
      <c r="P19" s="10">
        <v>3.4586194911132603E-4</v>
      </c>
      <c r="Q19" s="10">
        <v>3.2700687242666983E-4</v>
      </c>
      <c r="R19" s="10">
        <v>4.6103294102907248E-4</v>
      </c>
      <c r="S19" s="10">
        <v>6.1454266921338126E-4</v>
      </c>
      <c r="T19" s="10">
        <v>2.1801920889001519E-4</v>
      </c>
      <c r="U19" s="10">
        <v>2.4549652104073134E-4</v>
      </c>
    </row>
    <row r="21" spans="3:21" x14ac:dyDescent="0.3">
      <c r="G21" s="23" t="s">
        <v>20</v>
      </c>
      <c r="H21" s="23"/>
    </row>
    <row r="23" spans="3:21" x14ac:dyDescent="0.3">
      <c r="G23" s="5" t="s">
        <v>1</v>
      </c>
      <c r="H23" s="5" t="s">
        <v>2</v>
      </c>
      <c r="I23" s="5" t="s">
        <v>3</v>
      </c>
      <c r="J23" s="5" t="s">
        <v>4</v>
      </c>
      <c r="K23" s="5" t="s">
        <v>5</v>
      </c>
      <c r="L23" s="5" t="s">
        <v>6</v>
      </c>
      <c r="M23" s="5" t="s">
        <v>7</v>
      </c>
      <c r="N23" s="5" t="s">
        <v>8</v>
      </c>
      <c r="O23" s="5" t="s">
        <v>9</v>
      </c>
      <c r="P23" s="5" t="s">
        <v>10</v>
      </c>
      <c r="Q23" s="5" t="s">
        <v>11</v>
      </c>
      <c r="R23" s="5" t="s">
        <v>12</v>
      </c>
      <c r="S23" s="5" t="s">
        <v>13</v>
      </c>
      <c r="T23" s="5" t="s">
        <v>14</v>
      </c>
      <c r="U23" s="5" t="s">
        <v>15</v>
      </c>
    </row>
    <row r="24" spans="3:21" x14ac:dyDescent="0.3">
      <c r="F24" s="5" t="s">
        <v>1</v>
      </c>
      <c r="G24" s="12" cm="1">
        <f t="array" ref="G24:U38">'Var-Covar Matrix'!D4:R18/'Correlation Matrix'!G5:U19</f>
        <v>0.99596774193548443</v>
      </c>
      <c r="H24" s="12">
        <v>0.29207163739875958</v>
      </c>
      <c r="I24" s="12">
        <v>0.17303129268962547</v>
      </c>
      <c r="J24" s="12">
        <v>0.20832860441106704</v>
      </c>
      <c r="K24" s="12">
        <v>0.33206543662609367</v>
      </c>
      <c r="L24" s="12">
        <v>0.20141068580705335</v>
      </c>
      <c r="M24" s="12">
        <v>0.37683163039085005</v>
      </c>
      <c r="N24" s="12">
        <v>0.26983011054423234</v>
      </c>
      <c r="O24" s="12">
        <v>8.8004851128085891E-3</v>
      </c>
      <c r="P24" s="12">
        <v>0.32865705819212043</v>
      </c>
      <c r="Q24" s="12">
        <v>0.37663718426569037</v>
      </c>
      <c r="R24" s="12">
        <v>0.2940395658407754</v>
      </c>
      <c r="S24" s="12">
        <v>0.2770034759578599</v>
      </c>
      <c r="T24" s="12">
        <v>0.49961385896204841</v>
      </c>
      <c r="U24" s="12">
        <v>0.16693237158210295</v>
      </c>
    </row>
    <row r="25" spans="3:21" x14ac:dyDescent="0.3">
      <c r="F25" s="5" t="s">
        <v>2</v>
      </c>
      <c r="G25" s="12">
        <v>0.29207163739875958</v>
      </c>
      <c r="H25" s="12">
        <v>0.99596774193548399</v>
      </c>
      <c r="I25" s="12">
        <v>0.26830888760514593</v>
      </c>
      <c r="J25" s="12">
        <v>7.3329249938729954E-2</v>
      </c>
      <c r="K25" s="12">
        <v>0.32663246791339839</v>
      </c>
      <c r="L25" s="12">
        <v>0.14151868424338124</v>
      </c>
      <c r="M25" s="12">
        <v>0.21931485516960461</v>
      </c>
      <c r="N25" s="12">
        <v>0.25716161876034216</v>
      </c>
      <c r="O25" s="12">
        <v>6.2513320926832145E-3</v>
      </c>
      <c r="P25" s="12">
        <v>0.3036957151454811</v>
      </c>
      <c r="Q25" s="12">
        <v>0.30911991317439141</v>
      </c>
      <c r="R25" s="12">
        <v>0.10156014197969034</v>
      </c>
      <c r="S25" s="12">
        <v>0.22516494441187365</v>
      </c>
      <c r="T25" s="12">
        <v>0.43484232912575976</v>
      </c>
      <c r="U25" s="12">
        <v>0.17857513086510035</v>
      </c>
    </row>
    <row r="26" spans="3:21" x14ac:dyDescent="0.3">
      <c r="F26" s="5" t="s">
        <v>3</v>
      </c>
      <c r="G26" s="12">
        <v>0.17303129268962547</v>
      </c>
      <c r="H26" s="12">
        <v>0.26830888760514593</v>
      </c>
      <c r="I26" s="12">
        <v>0.99596774193548421</v>
      </c>
      <c r="J26" s="12">
        <v>0.62699680812764114</v>
      </c>
      <c r="K26" s="12">
        <v>3.6890432297073887E-2</v>
      </c>
      <c r="L26" s="12">
        <v>0.10260034636919084</v>
      </c>
      <c r="M26" s="12">
        <v>0.12325805661300793</v>
      </c>
      <c r="N26" s="12">
        <v>0.16907726894289113</v>
      </c>
      <c r="O26" s="12">
        <v>-1.5610886734448317E-2</v>
      </c>
      <c r="P26" s="12">
        <v>0.19575182463083568</v>
      </c>
      <c r="Q26" s="12">
        <v>0.17726248013741008</v>
      </c>
      <c r="R26" s="12">
        <v>2.6102666045745911E-2</v>
      </c>
      <c r="S26" s="12">
        <v>7.5367885841017376E-2</v>
      </c>
      <c r="T26" s="12">
        <v>0.23453912263627935</v>
      </c>
      <c r="U26" s="12">
        <v>1.4704113699379262E-3</v>
      </c>
    </row>
    <row r="27" spans="3:21" x14ac:dyDescent="0.3">
      <c r="F27" s="5" t="s">
        <v>4</v>
      </c>
      <c r="G27" s="12">
        <v>0.20832860441106704</v>
      </c>
      <c r="H27" s="12">
        <v>7.3329249938729954E-2</v>
      </c>
      <c r="I27" s="12">
        <v>0.62699680812764114</v>
      </c>
      <c r="J27" s="12">
        <v>0.99596774193548443</v>
      </c>
      <c r="K27" s="12">
        <v>9.4067419967288651E-2</v>
      </c>
      <c r="L27" s="12">
        <v>0.12569353378650724</v>
      </c>
      <c r="M27" s="12">
        <v>0.10298475541250655</v>
      </c>
      <c r="N27" s="12">
        <v>0.22393613531972725</v>
      </c>
      <c r="O27" s="12">
        <v>3.9594064636922226E-4</v>
      </c>
      <c r="P27" s="12">
        <v>0.14991646035563852</v>
      </c>
      <c r="Q27" s="12">
        <v>0.12037334759916525</v>
      </c>
      <c r="R27" s="12">
        <v>3.2126322943565905E-2</v>
      </c>
      <c r="S27" s="12">
        <v>2.1786682245989536E-2</v>
      </c>
      <c r="T27" s="12">
        <v>0.16047557022342346</v>
      </c>
      <c r="U27" s="12">
        <v>1.7206053066766171E-2</v>
      </c>
    </row>
    <row r="28" spans="3:21" x14ac:dyDescent="0.3">
      <c r="F28" s="5" t="s">
        <v>5</v>
      </c>
      <c r="G28" s="12">
        <v>0.33206543662609367</v>
      </c>
      <c r="H28" s="12">
        <v>0.32663246791339839</v>
      </c>
      <c r="I28" s="12">
        <v>3.6890432297073887E-2</v>
      </c>
      <c r="J28" s="12">
        <v>9.4067419967288651E-2</v>
      </c>
      <c r="K28" s="12">
        <v>0.9959677419354841</v>
      </c>
      <c r="L28" s="12">
        <v>0.13892900217248624</v>
      </c>
      <c r="M28" s="12">
        <v>0.16524722934626002</v>
      </c>
      <c r="N28" s="12">
        <v>0.15660230717659965</v>
      </c>
      <c r="O28" s="12">
        <v>9.1589043390460506E-2</v>
      </c>
      <c r="P28" s="12">
        <v>0.2916677796533626</v>
      </c>
      <c r="Q28" s="12">
        <v>0.29205769558228484</v>
      </c>
      <c r="R28" s="12">
        <v>0.16115836612342399</v>
      </c>
      <c r="S28" s="12">
        <v>0.30492535003378662</v>
      </c>
      <c r="T28" s="12">
        <v>0.37281355312826719</v>
      </c>
      <c r="U28" s="12">
        <v>8.7414611242739637E-2</v>
      </c>
    </row>
    <row r="29" spans="3:21" x14ac:dyDescent="0.3">
      <c r="F29" s="5" t="s">
        <v>6</v>
      </c>
      <c r="G29" s="12">
        <v>0.20141068580705335</v>
      </c>
      <c r="H29" s="12">
        <v>0.14151868424338124</v>
      </c>
      <c r="I29" s="12">
        <v>0.10260034636919084</v>
      </c>
      <c r="J29" s="12">
        <v>0.12569353378650724</v>
      </c>
      <c r="K29" s="12">
        <v>0.13892900217248624</v>
      </c>
      <c r="L29" s="12">
        <v>0.99596774193548276</v>
      </c>
      <c r="M29" s="12">
        <v>0.12695921546078773</v>
      </c>
      <c r="N29" s="12">
        <v>0.22251267206137645</v>
      </c>
      <c r="O29" s="12">
        <v>8.8288524322412215E-2</v>
      </c>
      <c r="P29" s="12">
        <v>0.10720036421633787</v>
      </c>
      <c r="Q29" s="12">
        <v>2.3677571550353032E-2</v>
      </c>
      <c r="R29" s="12">
        <v>9.8645994873631321E-2</v>
      </c>
      <c r="S29" s="12">
        <v>0.14378452807102152</v>
      </c>
      <c r="T29" s="12">
        <v>0.19247941698018528</v>
      </c>
      <c r="U29" s="12">
        <v>0.22289773338066635</v>
      </c>
    </row>
    <row r="30" spans="3:21" x14ac:dyDescent="0.3">
      <c r="F30" s="5" t="s">
        <v>7</v>
      </c>
      <c r="G30" s="12">
        <v>0.37683163039085005</v>
      </c>
      <c r="H30" s="12">
        <v>0.21931485516960461</v>
      </c>
      <c r="I30" s="12">
        <v>0.12325805661300793</v>
      </c>
      <c r="J30" s="12">
        <v>0.10298475541250655</v>
      </c>
      <c r="K30" s="12">
        <v>0.16524722934626002</v>
      </c>
      <c r="L30" s="12">
        <v>0.12695921546078773</v>
      </c>
      <c r="M30" s="12">
        <v>0.99596774193548421</v>
      </c>
      <c r="N30" s="12">
        <v>0.18196683076980344</v>
      </c>
      <c r="O30" s="12">
        <v>8.9538526691672018E-2</v>
      </c>
      <c r="P30" s="12">
        <v>0.23851352980953786</v>
      </c>
      <c r="Q30" s="12">
        <v>0.3018027562992705</v>
      </c>
      <c r="R30" s="12">
        <v>7.5507519370150364E-2</v>
      </c>
      <c r="S30" s="12">
        <v>0.26847210760511342</v>
      </c>
      <c r="T30" s="12">
        <v>0.31633112403071945</v>
      </c>
      <c r="U30" s="12">
        <v>0.215098253021067</v>
      </c>
    </row>
    <row r="31" spans="3:21" x14ac:dyDescent="0.3">
      <c r="F31" s="5" t="s">
        <v>8</v>
      </c>
      <c r="G31" s="12">
        <v>0.26983011054423234</v>
      </c>
      <c r="H31" s="12">
        <v>0.25716161876034216</v>
      </c>
      <c r="I31" s="12">
        <v>0.16907726894289113</v>
      </c>
      <c r="J31" s="12">
        <v>0.22393613531972725</v>
      </c>
      <c r="K31" s="12">
        <v>0.15660230717659965</v>
      </c>
      <c r="L31" s="12">
        <v>0.22251267206137645</v>
      </c>
      <c r="M31" s="12">
        <v>0.18196683076980344</v>
      </c>
      <c r="N31" s="12">
        <v>0.99596774193548387</v>
      </c>
      <c r="O31" s="12">
        <v>0.10651926691788106</v>
      </c>
      <c r="P31" s="12">
        <v>0.30199774605558055</v>
      </c>
      <c r="Q31" s="12">
        <v>0.26413648963783698</v>
      </c>
      <c r="R31" s="12">
        <v>8.7251008981543629E-2</v>
      </c>
      <c r="S31" s="12">
        <v>0.13236280672339429</v>
      </c>
      <c r="T31" s="12">
        <v>0.2503238670421763</v>
      </c>
      <c r="U31" s="12">
        <v>0.12847234175989436</v>
      </c>
    </row>
    <row r="32" spans="3:21" x14ac:dyDescent="0.3">
      <c r="F32" s="5" t="s">
        <v>9</v>
      </c>
      <c r="G32" s="12">
        <v>8.8004851128085891E-3</v>
      </c>
      <c r="H32" s="12">
        <v>6.2513320926832145E-3</v>
      </c>
      <c r="I32" s="12">
        <v>-1.5610886734448317E-2</v>
      </c>
      <c r="J32" s="12">
        <v>3.9594064636922226E-4</v>
      </c>
      <c r="K32" s="12">
        <v>9.1589043390460506E-2</v>
      </c>
      <c r="L32" s="12">
        <v>8.8288524322412215E-2</v>
      </c>
      <c r="M32" s="12">
        <v>8.9538526691672018E-2</v>
      </c>
      <c r="N32" s="12">
        <v>0.10651926691788106</v>
      </c>
      <c r="O32" s="12">
        <v>0.99596774193548399</v>
      </c>
      <c r="P32" s="12">
        <v>9.8270972166531995E-2</v>
      </c>
      <c r="Q32" s="12">
        <v>0.13282258519684165</v>
      </c>
      <c r="R32" s="12">
        <v>9.1887637468805652E-3</v>
      </c>
      <c r="S32" s="12">
        <v>7.0246219645324889E-2</v>
      </c>
      <c r="T32" s="12">
        <v>5.0826021624178049E-2</v>
      </c>
      <c r="U32" s="12">
        <v>0.10326024613720854</v>
      </c>
    </row>
    <row r="33" spans="6:21" x14ac:dyDescent="0.3">
      <c r="F33" s="5" t="s">
        <v>10</v>
      </c>
      <c r="G33" s="12">
        <v>0.32865705819212043</v>
      </c>
      <c r="H33" s="12">
        <v>0.3036957151454811</v>
      </c>
      <c r="I33" s="12">
        <v>0.19575182463083568</v>
      </c>
      <c r="J33" s="12">
        <v>0.14991646035563852</v>
      </c>
      <c r="K33" s="12">
        <v>0.2916677796533626</v>
      </c>
      <c r="L33" s="12">
        <v>0.10720036421633787</v>
      </c>
      <c r="M33" s="12">
        <v>0.23851352980953786</v>
      </c>
      <c r="N33" s="12">
        <v>0.30199774605558055</v>
      </c>
      <c r="O33" s="12">
        <v>9.8270972166531995E-2</v>
      </c>
      <c r="P33" s="12">
        <v>0.99596774193548343</v>
      </c>
      <c r="Q33" s="12">
        <v>0.83375490930900087</v>
      </c>
      <c r="R33" s="12">
        <v>0.16553683209456918</v>
      </c>
      <c r="S33" s="12">
        <v>0.2148288702577828</v>
      </c>
      <c r="T33" s="12">
        <v>0.37748825694349669</v>
      </c>
      <c r="U33" s="12">
        <v>6.0243211100551808E-2</v>
      </c>
    </row>
    <row r="34" spans="6:21" x14ac:dyDescent="0.3">
      <c r="F34" s="5" t="s">
        <v>11</v>
      </c>
      <c r="G34" s="12">
        <v>0.37663718426569037</v>
      </c>
      <c r="H34" s="12">
        <v>0.30911991317439141</v>
      </c>
      <c r="I34" s="12">
        <v>0.17726248013741008</v>
      </c>
      <c r="J34" s="12">
        <v>0.12037334759916525</v>
      </c>
      <c r="K34" s="12">
        <v>0.29205769558228484</v>
      </c>
      <c r="L34" s="12">
        <v>2.3677571550353032E-2</v>
      </c>
      <c r="M34" s="12">
        <v>0.3018027562992705</v>
      </c>
      <c r="N34" s="12">
        <v>0.26413648963783698</v>
      </c>
      <c r="O34" s="12">
        <v>0.13282258519684165</v>
      </c>
      <c r="P34" s="12">
        <v>0.83375490930900087</v>
      </c>
      <c r="Q34" s="12">
        <v>0.99596774193548454</v>
      </c>
      <c r="R34" s="12">
        <v>0.13676030073603376</v>
      </c>
      <c r="S34" s="12">
        <v>0.23643832487460223</v>
      </c>
      <c r="T34" s="12">
        <v>0.39860949417081942</v>
      </c>
      <c r="U34" s="12">
        <v>6.1208188787088232E-2</v>
      </c>
    </row>
    <row r="35" spans="6:21" x14ac:dyDescent="0.3">
      <c r="F35" s="5" t="s">
        <v>12</v>
      </c>
      <c r="G35" s="12">
        <v>0.2940395658407754</v>
      </c>
      <c r="H35" s="12">
        <v>0.10156014197969034</v>
      </c>
      <c r="I35" s="12">
        <v>2.6102666045745911E-2</v>
      </c>
      <c r="J35" s="12">
        <v>3.2126322943565905E-2</v>
      </c>
      <c r="K35" s="12">
        <v>0.16115836612342399</v>
      </c>
      <c r="L35" s="12">
        <v>9.8645994873631321E-2</v>
      </c>
      <c r="M35" s="12">
        <v>7.5507519370150364E-2</v>
      </c>
      <c r="N35" s="12">
        <v>8.7251008981543629E-2</v>
      </c>
      <c r="O35" s="12">
        <v>9.1887637468805652E-3</v>
      </c>
      <c r="P35" s="12">
        <v>0.16553683209456918</v>
      </c>
      <c r="Q35" s="12">
        <v>0.13676030073603376</v>
      </c>
      <c r="R35" s="12">
        <v>0.99596774193548343</v>
      </c>
      <c r="S35" s="12">
        <v>0.23077192876757791</v>
      </c>
      <c r="T35" s="12">
        <v>0.10836486722348666</v>
      </c>
      <c r="U35" s="12">
        <v>0.1030346190405778</v>
      </c>
    </row>
    <row r="36" spans="6:21" x14ac:dyDescent="0.3">
      <c r="F36" s="5" t="s">
        <v>13</v>
      </c>
      <c r="G36" s="12">
        <v>0.2770034759578599</v>
      </c>
      <c r="H36" s="12">
        <v>0.22516494441187365</v>
      </c>
      <c r="I36" s="12">
        <v>7.5367885841017376E-2</v>
      </c>
      <c r="J36" s="12">
        <v>2.1786682245989536E-2</v>
      </c>
      <c r="K36" s="12">
        <v>0.30492535003378662</v>
      </c>
      <c r="L36" s="12">
        <v>0.14378452807102152</v>
      </c>
      <c r="M36" s="12">
        <v>0.26847210760511342</v>
      </c>
      <c r="N36" s="12">
        <v>0.13236280672339429</v>
      </c>
      <c r="O36" s="12">
        <v>7.0246219645324889E-2</v>
      </c>
      <c r="P36" s="12">
        <v>0.2148288702577828</v>
      </c>
      <c r="Q36" s="12">
        <v>0.23643832487460223</v>
      </c>
      <c r="R36" s="12">
        <v>0.23077192876757791</v>
      </c>
      <c r="S36" s="12">
        <v>0.99596774193548376</v>
      </c>
      <c r="T36" s="12">
        <v>0.28334289886632458</v>
      </c>
      <c r="U36" s="12">
        <v>0.21469240345704638</v>
      </c>
    </row>
    <row r="37" spans="6:21" x14ac:dyDescent="0.3">
      <c r="F37" s="5" t="s">
        <v>14</v>
      </c>
      <c r="G37" s="12">
        <v>0.49961385896204841</v>
      </c>
      <c r="H37" s="12">
        <v>0.43484232912575976</v>
      </c>
      <c r="I37" s="12">
        <v>0.23453912263627935</v>
      </c>
      <c r="J37" s="12">
        <v>0.16047557022342346</v>
      </c>
      <c r="K37" s="12">
        <v>0.37281355312826719</v>
      </c>
      <c r="L37" s="12">
        <v>0.19247941698018528</v>
      </c>
      <c r="M37" s="12">
        <v>0.31633112403071945</v>
      </c>
      <c r="N37" s="12">
        <v>0.2503238670421763</v>
      </c>
      <c r="O37" s="12">
        <v>5.0826021624178049E-2</v>
      </c>
      <c r="P37" s="12">
        <v>0.37748825694349669</v>
      </c>
      <c r="Q37" s="12">
        <v>0.39860949417081942</v>
      </c>
      <c r="R37" s="12">
        <v>0.10836486722348666</v>
      </c>
      <c r="S37" s="12">
        <v>0.28334289886632458</v>
      </c>
      <c r="T37" s="12">
        <v>0.99596774193548454</v>
      </c>
      <c r="U37" s="12">
        <v>0.13934295013701409</v>
      </c>
    </row>
    <row r="38" spans="6:21" x14ac:dyDescent="0.3">
      <c r="F38" s="5" t="s">
        <v>15</v>
      </c>
      <c r="G38" s="12">
        <v>0.16693237158210295</v>
      </c>
      <c r="H38" s="12">
        <v>0.17857513086510035</v>
      </c>
      <c r="I38" s="12">
        <v>1.4704113699379262E-3</v>
      </c>
      <c r="J38" s="12">
        <v>1.7206053066766171E-2</v>
      </c>
      <c r="K38" s="12">
        <v>8.7414611242739637E-2</v>
      </c>
      <c r="L38" s="12">
        <v>0.22289773338066635</v>
      </c>
      <c r="M38" s="12">
        <v>0.215098253021067</v>
      </c>
      <c r="N38" s="12">
        <v>0.12847234175989436</v>
      </c>
      <c r="O38" s="12">
        <v>0.10326024613720854</v>
      </c>
      <c r="P38" s="12">
        <v>6.0243211100551808E-2</v>
      </c>
      <c r="Q38" s="12">
        <v>6.1208188787088232E-2</v>
      </c>
      <c r="R38" s="12">
        <v>0.1030346190405778</v>
      </c>
      <c r="S38" s="12">
        <v>0.21469240345704638</v>
      </c>
      <c r="T38" s="12">
        <v>0.13934295013701409</v>
      </c>
      <c r="U38" s="12">
        <v>0.99596774193548387</v>
      </c>
    </row>
  </sheetData>
  <mergeCells count="2">
    <mergeCell ref="G2:I2"/>
    <mergeCell ref="G21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E721-2906-454B-9AD0-97C446CC93DE}">
  <dimension ref="C2:Y18"/>
  <sheetViews>
    <sheetView tabSelected="1" workbookViewId="0">
      <selection activeCell="G24" sqref="G24"/>
    </sheetView>
  </sheetViews>
  <sheetFormatPr defaultRowHeight="14.4" x14ac:dyDescent="0.3"/>
  <cols>
    <col min="1" max="2" width="4" customWidth="1"/>
    <col min="3" max="3" width="11.77734375" bestFit="1" customWidth="1"/>
    <col min="4" max="4" width="17.33203125" bestFit="1" customWidth="1"/>
    <col min="6" max="6" width="12" bestFit="1" customWidth="1"/>
    <col min="7" max="7" width="12.109375" bestFit="1" customWidth="1"/>
    <col min="8" max="8" width="9.44140625" bestFit="1" customWidth="1"/>
    <col min="9" max="9" width="9.44140625" customWidth="1"/>
    <col min="10" max="10" width="20.33203125" bestFit="1" customWidth="1"/>
    <col min="11" max="11" width="8" bestFit="1" customWidth="1"/>
    <col min="12" max="12" width="10.44140625" bestFit="1" customWidth="1"/>
    <col min="17" max="17" width="11" bestFit="1" customWidth="1"/>
    <col min="18" max="18" width="6.5546875" customWidth="1"/>
    <col min="19" max="19" width="11.6640625" bestFit="1" customWidth="1"/>
    <col min="20" max="20" width="6.88671875" customWidth="1"/>
    <col min="24" max="24" width="11.77734375" bestFit="1" customWidth="1"/>
    <col min="25" max="25" width="10.77734375" bestFit="1" customWidth="1"/>
  </cols>
  <sheetData>
    <row r="2" spans="3:25" x14ac:dyDescent="0.3">
      <c r="D2" s="25" t="s">
        <v>18</v>
      </c>
      <c r="E2" s="25" t="s">
        <v>21</v>
      </c>
      <c r="F2" s="25" t="s">
        <v>22</v>
      </c>
      <c r="G2" s="25" t="s">
        <v>38</v>
      </c>
      <c r="H2" s="25" t="s">
        <v>39</v>
      </c>
      <c r="I2" s="5"/>
    </row>
    <row r="3" spans="3:25" x14ac:dyDescent="0.3">
      <c r="C3" s="5" t="s">
        <v>1</v>
      </c>
      <c r="D3" s="7">
        <f>_xlfn.STDEV.P('Stock Return Data'!C3:C249)</f>
        <v>1.7061379946933766E-2</v>
      </c>
      <c r="E3" s="7">
        <v>2.5000000000000001E-2</v>
      </c>
      <c r="F3" s="14">
        <f>D3*E3</f>
        <v>4.2653449867334416E-4</v>
      </c>
      <c r="G3" s="14">
        <f>'Stock Return Data'!C250</f>
        <v>1.3043397442159853E-3</v>
      </c>
      <c r="H3" s="7">
        <f>E3*G3*248</f>
        <v>8.0869064141391098E-3</v>
      </c>
      <c r="I3" s="7"/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8</v>
      </c>
      <c r="S3" s="5" t="s">
        <v>9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14</v>
      </c>
      <c r="Y3" s="5" t="s">
        <v>15</v>
      </c>
    </row>
    <row r="4" spans="3:25" x14ac:dyDescent="0.3">
      <c r="C4" s="5" t="s">
        <v>2</v>
      </c>
      <c r="D4" s="7">
        <f>_xlfn.STDEV.P('Stock Return Data'!E3:E249)</f>
        <v>1.3308479484569735E-2</v>
      </c>
      <c r="E4" s="7">
        <v>2.5000000000000001E-2</v>
      </c>
      <c r="F4" s="14">
        <f t="shared" ref="F4:F17" si="0">D4*E4</f>
        <v>3.3271198711424339E-4</v>
      </c>
      <c r="G4" s="14">
        <f>'Stock Return Data'!E250</f>
        <v>1.4233791990302253E-3</v>
      </c>
      <c r="H4" s="7">
        <f t="shared" ref="H4:H17" si="1">E4*G4*248</f>
        <v>8.8249510339873955E-3</v>
      </c>
      <c r="I4" s="7"/>
      <c r="K4" s="9">
        <f t="array" ref="K4:Y4">MMULT(TRANSPOSE(F3:F17),'Correlation Matrix'!G24:U38)</f>
        <v>6.9408027579985028E-3</v>
      </c>
      <c r="L4" s="9">
        <v>5.1656073315967214E-3</v>
      </c>
      <c r="M4" s="9">
        <v>3.0048437017514925E-3</v>
      </c>
      <c r="N4" s="9">
        <v>2.4670048196097543E-3</v>
      </c>
      <c r="O4" s="9">
        <v>5.2295547742440092E-3</v>
      </c>
      <c r="P4" s="9">
        <v>2.3815594408778677E-3</v>
      </c>
      <c r="Q4" s="9">
        <v>5.3352753667162732E-3</v>
      </c>
      <c r="R4" s="9">
        <v>5.3686831614467839E-3</v>
      </c>
      <c r="S4" s="9">
        <v>2.1688133274492057E-3</v>
      </c>
      <c r="T4" s="9">
        <v>9.5938885861883549E-3</v>
      </c>
      <c r="U4" s="9">
        <v>1.0627747471089445E-2</v>
      </c>
      <c r="V4" s="9">
        <v>6.6056461495597801E-3</v>
      </c>
      <c r="W4" s="9">
        <v>6.974527447180222E-3</v>
      </c>
      <c r="X4" s="9">
        <v>6.3154218996816476E-3</v>
      </c>
      <c r="Y4" s="9">
        <v>2.7172747277050824E-3</v>
      </c>
    </row>
    <row r="5" spans="3:25" x14ac:dyDescent="0.3">
      <c r="C5" s="5" t="s">
        <v>3</v>
      </c>
      <c r="D5" s="7">
        <f>_xlfn.STDEV.P('Stock Return Data'!G3:G249)</f>
        <v>1.2806199808230757E-2</v>
      </c>
      <c r="E5" s="7">
        <v>2.5000000000000001E-2</v>
      </c>
      <c r="F5" s="14">
        <f t="shared" si="0"/>
        <v>3.2015499520576893E-4</v>
      </c>
      <c r="G5" s="14">
        <f>'Stock Return Data'!G250</f>
        <v>1.3014016538879663E-3</v>
      </c>
      <c r="H5" s="7">
        <f t="shared" si="1"/>
        <v>8.0686902541053929E-3</v>
      </c>
      <c r="I5" s="7"/>
    </row>
    <row r="6" spans="3:25" x14ac:dyDescent="0.3">
      <c r="C6" s="5" t="s">
        <v>4</v>
      </c>
      <c r="D6" s="7">
        <f>_xlfn.STDEV.P('Stock Return Data'!I3:I249)</f>
        <v>1.4843523307492234E-2</v>
      </c>
      <c r="E6" s="7">
        <v>2.5000000000000001E-2</v>
      </c>
      <c r="F6" s="14">
        <f t="shared" si="0"/>
        <v>3.7108808268730589E-4</v>
      </c>
      <c r="G6" s="14">
        <f>'Stock Return Data'!I250</f>
        <v>3.3992857576323681E-4</v>
      </c>
      <c r="H6" s="7">
        <f t="shared" si="1"/>
        <v>2.1075571697320686E-3</v>
      </c>
      <c r="I6" s="7"/>
      <c r="L6" s="5" t="s">
        <v>30</v>
      </c>
    </row>
    <row r="7" spans="3:25" x14ac:dyDescent="0.3">
      <c r="C7" s="5" t="s">
        <v>5</v>
      </c>
      <c r="D7" s="7">
        <f>_xlfn.STDEV.P('Stock Return Data'!K3:K249)</f>
        <v>1.1822075010896754E-2</v>
      </c>
      <c r="E7" s="7">
        <v>2.5000000000000001E-2</v>
      </c>
      <c r="F7" s="14">
        <f t="shared" si="0"/>
        <v>2.9555187527241885E-4</v>
      </c>
      <c r="G7" s="14">
        <f>'Stock Return Data'!K250</f>
        <v>1.3520454460945481E-3</v>
      </c>
      <c r="H7" s="7">
        <f t="shared" si="1"/>
        <v>8.3826817657861995E-3</v>
      </c>
      <c r="I7" s="7"/>
      <c r="J7" s="25" t="s">
        <v>23</v>
      </c>
      <c r="K7" s="33" cm="1">
        <f t="array" ref="K7">MMULT(K4:Y4,F3:F17)</f>
        <v>1.6129047568329231E-4</v>
      </c>
      <c r="L7" s="25"/>
    </row>
    <row r="8" spans="3:25" x14ac:dyDescent="0.3">
      <c r="C8" s="5" t="s">
        <v>6</v>
      </c>
      <c r="D8" s="7">
        <f>_xlfn.STDEV.P('Stock Return Data'!M3:M249)</f>
        <v>1.1097495595016082E-2</v>
      </c>
      <c r="E8" s="7">
        <v>3.1749516233257467E-2</v>
      </c>
      <c r="F8" s="14">
        <f t="shared" si="0"/>
        <v>3.5234011654246636E-4</v>
      </c>
      <c r="G8" s="14">
        <f>'Stock Return Data'!M250</f>
        <v>1.2848068143085632E-3</v>
      </c>
      <c r="H8" s="7">
        <f t="shared" si="1"/>
        <v>1.0116414712257406E-2</v>
      </c>
      <c r="I8" s="7"/>
      <c r="J8" s="25" t="s">
        <v>24</v>
      </c>
      <c r="K8" s="34" cm="1">
        <f t="array" ref="K8">SQRT(MMULT(K4:Y4,F3:F17))</f>
        <v>1.2700018727674865E-2</v>
      </c>
      <c r="L8" s="33">
        <f>K8*SQRT(248)</f>
        <v>0.2000000949236187</v>
      </c>
    </row>
    <row r="9" spans="3:25" x14ac:dyDescent="0.3">
      <c r="C9" s="5" t="s">
        <v>7</v>
      </c>
      <c r="D9" s="7">
        <f>_xlfn.STDEV.P('Stock Return Data'!O3:O249)</f>
        <v>3.4121532416909461E-2</v>
      </c>
      <c r="E9" s="7">
        <v>2.5000000000000001E-2</v>
      </c>
      <c r="F9" s="14">
        <f t="shared" si="0"/>
        <v>8.5303831042273653E-4</v>
      </c>
      <c r="G9" s="14">
        <f>'Stock Return Data'!O250</f>
        <v>4.3600518915253702E-3</v>
      </c>
      <c r="H9" s="7">
        <f t="shared" si="1"/>
        <v>2.7032321727457297E-2</v>
      </c>
      <c r="I9" s="7"/>
    </row>
    <row r="10" spans="3:25" x14ac:dyDescent="0.3">
      <c r="C10" s="5" t="s">
        <v>8</v>
      </c>
      <c r="D10" s="7">
        <f>_xlfn.STDEV.P('Stock Return Data'!Q3:Q249)</f>
        <v>1.2058533860517071E-2</v>
      </c>
      <c r="E10" s="7">
        <v>0.13508876037645864</v>
      </c>
      <c r="F10" s="14">
        <f t="shared" si="0"/>
        <v>1.6289723911748033E-3</v>
      </c>
      <c r="G10" s="14">
        <f>'Stock Return Data'!Q250</f>
        <v>2.041688970240832E-3</v>
      </c>
      <c r="H10" s="7">
        <f t="shared" si="1"/>
        <v>6.8400689551902344E-2</v>
      </c>
      <c r="I10" s="7"/>
    </row>
    <row r="11" spans="3:25" x14ac:dyDescent="0.3">
      <c r="C11" s="5" t="s">
        <v>9</v>
      </c>
      <c r="D11" s="7">
        <f>_xlfn.STDEV.P('Stock Return Data'!S3:S249)</f>
        <v>1.9892567434836764E-2</v>
      </c>
      <c r="E11" s="7">
        <v>2.5000000000000001E-2</v>
      </c>
      <c r="F11" s="14">
        <f t="shared" si="0"/>
        <v>4.9731418587091914E-4</v>
      </c>
      <c r="G11" s="14">
        <f>'Stock Return Data'!S250</f>
        <v>1.4123683467367522E-3</v>
      </c>
      <c r="H11" s="7">
        <f t="shared" si="1"/>
        <v>8.7566837497678636E-3</v>
      </c>
      <c r="I11" s="7"/>
      <c r="J11" s="25" t="s">
        <v>29</v>
      </c>
      <c r="K11" s="32">
        <f>SUM(H3:H17)</f>
        <v>0.93890847269449207</v>
      </c>
    </row>
    <row r="12" spans="3:25" x14ac:dyDescent="0.3">
      <c r="C12" s="5" t="s">
        <v>10</v>
      </c>
      <c r="D12" s="7">
        <f>_xlfn.STDEV.P('Stock Return Data'!U3:U249)</f>
        <v>2.2073953003861422E-2</v>
      </c>
      <c r="E12" s="7">
        <v>3.0088901601933036E-2</v>
      </c>
      <c r="F12" s="14">
        <f t="shared" si="0"/>
        <v>6.6418099989888049E-4</v>
      </c>
      <c r="G12" s="14">
        <f>'Stock Return Data'!U250</f>
        <v>4.9686601484706808E-3</v>
      </c>
      <c r="H12" s="7">
        <f t="shared" si="1"/>
        <v>3.707637852259351E-2</v>
      </c>
      <c r="I12" s="7"/>
    </row>
    <row r="13" spans="3:25" x14ac:dyDescent="0.3">
      <c r="C13" s="5" t="s">
        <v>11</v>
      </c>
      <c r="D13" s="7">
        <f>_xlfn.STDEV.P('Stock Return Data'!W3:W249)</f>
        <v>2.0870565127020027E-2</v>
      </c>
      <c r="E13" s="7">
        <v>0.35549729738724412</v>
      </c>
      <c r="F13" s="14">
        <f t="shared" si="0"/>
        <v>7.4194294976000852E-3</v>
      </c>
      <c r="G13" s="14">
        <f>'Stock Return Data'!W250</f>
        <v>5.1477835687106788E-3</v>
      </c>
      <c r="H13" s="7">
        <f t="shared" si="1"/>
        <v>0.45384574026035507</v>
      </c>
      <c r="I13" s="7"/>
    </row>
    <row r="14" spans="3:25" x14ac:dyDescent="0.3">
      <c r="C14" s="5" t="s">
        <v>12</v>
      </c>
      <c r="D14" s="7">
        <f>_xlfn.STDEV.P('Stock Return Data'!Y3:Y249)</f>
        <v>2.9424513160978126E-2</v>
      </c>
      <c r="E14" s="7">
        <v>0.14393671800525087</v>
      </c>
      <c r="F14" s="14">
        <f t="shared" si="0"/>
        <v>4.2352678532935019E-3</v>
      </c>
      <c r="G14" s="14">
        <f>'Stock Return Data'!Y250</f>
        <v>4.6013616705832807E-3</v>
      </c>
      <c r="H14" s="7">
        <f t="shared" si="1"/>
        <v>0.16425161451029111</v>
      </c>
      <c r="I14" s="7"/>
      <c r="J14" s="26" t="s">
        <v>31</v>
      </c>
      <c r="K14" s="27" t="s">
        <v>32</v>
      </c>
      <c r="L14" s="27" t="s">
        <v>33</v>
      </c>
      <c r="M14" s="28" t="s">
        <v>34</v>
      </c>
    </row>
    <row r="15" spans="3:25" x14ac:dyDescent="0.3">
      <c r="C15" s="5" t="s">
        <v>13</v>
      </c>
      <c r="D15" s="7">
        <f>_xlfn.STDEV.P('Stock Return Data'!AA3:AA249)</f>
        <v>3.9221967128616704E-2</v>
      </c>
      <c r="E15" s="7">
        <v>7.8638806380018231E-2</v>
      </c>
      <c r="F15" s="14">
        <f t="shared" si="0"/>
        <v>3.0843686788707284E-3</v>
      </c>
      <c r="G15" s="14">
        <f>'Stock Return Data'!AA250</f>
        <v>6.168212694018774E-3</v>
      </c>
      <c r="H15" s="7">
        <f t="shared" si="1"/>
        <v>0.12029509917141683</v>
      </c>
      <c r="I15" s="7"/>
      <c r="J15" s="17" t="s">
        <v>35</v>
      </c>
      <c r="K15" s="13">
        <v>0.68</v>
      </c>
      <c r="L15" s="13">
        <v>0.95</v>
      </c>
      <c r="M15" s="20">
        <v>0.99</v>
      </c>
    </row>
    <row r="16" spans="3:25" x14ac:dyDescent="0.3">
      <c r="C16" s="5" t="s">
        <v>14</v>
      </c>
      <c r="D16" s="7">
        <f>_xlfn.STDEV.P('Stock Return Data'!AC3:AC249)</f>
        <v>1.3914643641322276E-2</v>
      </c>
      <c r="E16" s="7">
        <v>2.5000000000000001E-2</v>
      </c>
      <c r="F16" s="14">
        <f t="shared" si="0"/>
        <v>3.4786609103305691E-4</v>
      </c>
      <c r="G16" s="14">
        <f>'Stock Return Data'!AC250</f>
        <v>7.4553835541428949E-4</v>
      </c>
      <c r="H16" s="7">
        <f t="shared" si="1"/>
        <v>4.6223378035685951E-3</v>
      </c>
      <c r="I16" s="7"/>
      <c r="J16" s="17" t="s">
        <v>36</v>
      </c>
      <c r="K16" s="14">
        <f>K11+L8</f>
        <v>1.1389085676181108</v>
      </c>
      <c r="L16" s="14">
        <f>K11+L8*2</f>
        <v>1.3389086625417295</v>
      </c>
      <c r="M16" s="21">
        <f>K11+L8*3</f>
        <v>1.5389087574653482</v>
      </c>
    </row>
    <row r="17" spans="3:13" x14ac:dyDescent="0.3">
      <c r="C17" s="5" t="s">
        <v>15</v>
      </c>
      <c r="D17" s="7">
        <f>_xlfn.STDEV.P('Stock Return Data'!AE3:AE249)</f>
        <v>1.5668328597547708E-2</v>
      </c>
      <c r="E17" s="7">
        <v>2.5000000000000001E-2</v>
      </c>
      <c r="F17" s="14">
        <f t="shared" si="0"/>
        <v>3.9170821493869271E-4</v>
      </c>
      <c r="G17" s="14">
        <f>'Stock Return Data'!AE250</f>
        <v>1.4581300076019032E-3</v>
      </c>
      <c r="H17" s="7">
        <f t="shared" si="1"/>
        <v>9.040406047131801E-3</v>
      </c>
      <c r="I17" s="7"/>
      <c r="J17" s="18" t="s">
        <v>37</v>
      </c>
      <c r="K17" s="19">
        <f>K11-L8</f>
        <v>0.73890837777087337</v>
      </c>
      <c r="L17" s="19">
        <f>K11-L8*2</f>
        <v>0.53890828284725467</v>
      </c>
      <c r="M17" s="22">
        <f>K11-L8*3</f>
        <v>0.33890818792363597</v>
      </c>
    </row>
    <row r="18" spans="3:13" x14ac:dyDescent="0.3">
      <c r="D18" s="30" t="s">
        <v>41</v>
      </c>
      <c r="E18" s="31">
        <f>SUM(E3:E17)</f>
        <v>0.99999999998416234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FFD0-2394-4F08-9C3D-B319CEAEB0F7}">
  <dimension ref="C1:AX259"/>
  <sheetViews>
    <sheetView topLeftCell="AD1" workbookViewId="0">
      <selection activeCell="AW4" sqref="AW4"/>
    </sheetView>
  </sheetViews>
  <sheetFormatPr defaultRowHeight="14.4" x14ac:dyDescent="0.3"/>
  <cols>
    <col min="1" max="2" width="4" customWidth="1"/>
    <col min="3" max="3" width="10.33203125" bestFit="1" customWidth="1"/>
    <col min="7" max="7" width="11" bestFit="1" customWidth="1"/>
    <col min="22" max="22" width="11" bestFit="1" customWidth="1"/>
    <col min="28" max="28" width="11.6640625" bestFit="1" customWidth="1"/>
    <col min="42" max="42" width="11.109375" bestFit="1" customWidth="1"/>
    <col min="43" max="43" width="11.77734375" bestFit="1" customWidth="1"/>
    <col min="45" max="45" width="11.5546875" bestFit="1" customWidth="1"/>
    <col min="46" max="46" width="12" bestFit="1" customWidth="1"/>
    <col min="49" max="49" width="12.77734375" bestFit="1" customWidth="1"/>
  </cols>
  <sheetData>
    <row r="1" spans="3:50" x14ac:dyDescent="0.3">
      <c r="C1" s="5" t="s">
        <v>0</v>
      </c>
      <c r="D1" s="5" t="s">
        <v>1</v>
      </c>
      <c r="E1" s="6" t="s">
        <v>16</v>
      </c>
      <c r="F1" s="6" t="s">
        <v>25</v>
      </c>
      <c r="G1" s="5" t="s">
        <v>2</v>
      </c>
      <c r="H1" s="6" t="s">
        <v>16</v>
      </c>
      <c r="I1" s="6" t="s">
        <v>25</v>
      </c>
      <c r="J1" s="5" t="s">
        <v>3</v>
      </c>
      <c r="K1" s="6" t="s">
        <v>16</v>
      </c>
      <c r="L1" s="6" t="s">
        <v>25</v>
      </c>
      <c r="M1" s="5" t="s">
        <v>4</v>
      </c>
      <c r="N1" s="6" t="s">
        <v>16</v>
      </c>
      <c r="O1" s="6" t="s">
        <v>25</v>
      </c>
      <c r="P1" s="5" t="s">
        <v>5</v>
      </c>
      <c r="Q1" s="6" t="s">
        <v>16</v>
      </c>
      <c r="R1" s="6" t="s">
        <v>25</v>
      </c>
      <c r="S1" s="5" t="s">
        <v>6</v>
      </c>
      <c r="T1" s="6" t="s">
        <v>16</v>
      </c>
      <c r="U1" s="6" t="s">
        <v>25</v>
      </c>
      <c r="V1" s="5" t="s">
        <v>7</v>
      </c>
      <c r="W1" s="6" t="s">
        <v>16</v>
      </c>
      <c r="X1" s="6" t="s">
        <v>25</v>
      </c>
      <c r="Y1" s="5" t="s">
        <v>8</v>
      </c>
      <c r="Z1" s="6" t="s">
        <v>16</v>
      </c>
      <c r="AA1" s="6" t="s">
        <v>25</v>
      </c>
      <c r="AB1" s="5" t="s">
        <v>9</v>
      </c>
      <c r="AC1" s="6" t="s">
        <v>16</v>
      </c>
      <c r="AD1" s="6" t="s">
        <v>25</v>
      </c>
      <c r="AE1" s="5" t="s">
        <v>10</v>
      </c>
      <c r="AF1" s="6" t="s">
        <v>16</v>
      </c>
      <c r="AG1" s="6" t="s">
        <v>25</v>
      </c>
      <c r="AH1" s="5" t="s">
        <v>11</v>
      </c>
      <c r="AI1" s="6" t="s">
        <v>16</v>
      </c>
      <c r="AJ1" s="6" t="s">
        <v>25</v>
      </c>
      <c r="AK1" s="5" t="s">
        <v>12</v>
      </c>
      <c r="AL1" s="6" t="s">
        <v>16</v>
      </c>
      <c r="AM1" s="6" t="s">
        <v>25</v>
      </c>
      <c r="AN1" s="5" t="s">
        <v>13</v>
      </c>
      <c r="AO1" s="6" t="s">
        <v>16</v>
      </c>
      <c r="AP1" s="6" t="s">
        <v>25</v>
      </c>
      <c r="AQ1" s="5" t="s">
        <v>14</v>
      </c>
      <c r="AR1" s="6" t="s">
        <v>16</v>
      </c>
      <c r="AS1" s="6" t="s">
        <v>25</v>
      </c>
      <c r="AT1" s="5" t="s">
        <v>15</v>
      </c>
      <c r="AU1" s="6" t="s">
        <v>16</v>
      </c>
      <c r="AV1" s="6" t="s">
        <v>25</v>
      </c>
      <c r="AW1" s="6" t="s">
        <v>26</v>
      </c>
      <c r="AX1" s="6" t="s">
        <v>28</v>
      </c>
    </row>
    <row r="2" spans="3:50" x14ac:dyDescent="0.3">
      <c r="C2" s="8">
        <v>44841</v>
      </c>
      <c r="D2">
        <v>104.417351</v>
      </c>
      <c r="E2" s="2"/>
      <c r="F2" s="11">
        <f>'PortfolioVar &amp; Exp. Rt.'!E3*100</f>
        <v>2.5</v>
      </c>
      <c r="G2">
        <v>206.97955300000001</v>
      </c>
      <c r="H2" s="2"/>
      <c r="I2" s="11">
        <f>'PortfolioVar &amp; Exp. Rt.'!E4*100</f>
        <v>2.5</v>
      </c>
      <c r="J2">
        <v>916.01446499999997</v>
      </c>
      <c r="K2" s="2"/>
      <c r="L2" s="11">
        <f>'PortfolioVar &amp; Exp. Rt.'!E5*100</f>
        <v>2.5</v>
      </c>
      <c r="M2">
        <v>1397.670044</v>
      </c>
      <c r="N2" s="2"/>
      <c r="O2" s="11">
        <f>'PortfolioVar &amp; Exp. Rt.'!E6*100</f>
        <v>2.5</v>
      </c>
      <c r="P2">
        <v>65.397766000000004</v>
      </c>
      <c r="Q2" s="2"/>
      <c r="R2" s="11">
        <f>'PortfolioVar &amp; Exp. Rt.'!E7*100</f>
        <v>2.5</v>
      </c>
      <c r="S2">
        <v>326.89874300000002</v>
      </c>
      <c r="T2" s="2"/>
      <c r="U2" s="11">
        <f>'PortfolioVar &amp; Exp. Rt.'!E8*100</f>
        <v>3.1749516233257467</v>
      </c>
      <c r="V2">
        <v>101.45153000000001</v>
      </c>
      <c r="W2" s="2"/>
      <c r="X2" s="11">
        <f>'PortfolioVar &amp; Exp. Rt.'!E9*100</f>
        <v>2.5</v>
      </c>
      <c r="Y2">
        <v>1903.032471</v>
      </c>
      <c r="Z2" s="2"/>
      <c r="AA2" s="11">
        <f>'PortfolioVar &amp; Exp. Rt.'!E10*100</f>
        <v>13.508876037645864</v>
      </c>
      <c r="AB2">
        <v>415.31005900000002</v>
      </c>
      <c r="AC2" s="2"/>
      <c r="AD2" s="11">
        <f>'PortfolioVar &amp; Exp. Rt.'!E11*100</f>
        <v>2.5</v>
      </c>
      <c r="AE2">
        <v>76.814682000000005</v>
      </c>
      <c r="AF2" s="2"/>
      <c r="AG2" s="11">
        <f>'PortfolioVar &amp; Exp. Rt.'!E12*100</f>
        <v>3.0088901601933036</v>
      </c>
      <c r="AH2">
        <v>84.672340000000005</v>
      </c>
      <c r="AI2" s="2"/>
      <c r="AJ2" s="11">
        <f>'PortfolioVar &amp; Exp. Rt.'!E13*100</f>
        <v>35.549729738724409</v>
      </c>
      <c r="AK2">
        <v>131.71412699999999</v>
      </c>
      <c r="AL2" s="2"/>
      <c r="AM2" s="11">
        <f>'PortfolioVar &amp; Exp. Rt.'!E14*100</f>
        <v>14.393671800525087</v>
      </c>
      <c r="AN2">
        <v>7.65</v>
      </c>
      <c r="AO2" s="2"/>
      <c r="AP2" s="11">
        <f>'PortfolioVar &amp; Exp. Rt.'!E15*100</f>
        <v>7.8638806380018229</v>
      </c>
      <c r="AQ2">
        <v>220.446945</v>
      </c>
      <c r="AR2" s="2"/>
      <c r="AS2" s="11">
        <f>'PortfolioVar &amp; Exp. Rt.'!E16*100</f>
        <v>2.5</v>
      </c>
      <c r="AT2">
        <v>1079.5234379999999</v>
      </c>
      <c r="AU2" s="2"/>
      <c r="AV2" s="11">
        <f>'PortfolioVar &amp; Exp. Rt.'!E17*100</f>
        <v>2.5</v>
      </c>
      <c r="AW2" s="12">
        <f>SUM(F2,I2,L2,O2,R2,U2,X2,AA2,AD2,AG2,AJ2,AM2,AP2,AS2,AV2)</f>
        <v>99.999999998416214</v>
      </c>
    </row>
    <row r="3" spans="3:50" x14ac:dyDescent="0.3">
      <c r="C3" s="8">
        <v>44844</v>
      </c>
      <c r="D3">
        <v>102.648392</v>
      </c>
      <c r="E3" s="2">
        <f>(D3/D2)-1</f>
        <v>-1.6941236136128301E-2</v>
      </c>
      <c r="F3" s="11">
        <f>F2*(1+E3)</f>
        <v>2.4576469096596791</v>
      </c>
      <c r="G3">
        <v>207.11473100000001</v>
      </c>
      <c r="H3" s="2">
        <f>(G3/G2)-1</f>
        <v>6.5309832802662449E-4</v>
      </c>
      <c r="I3" s="11">
        <f>I2*(1+H3)</f>
        <v>2.5016327458200665</v>
      </c>
      <c r="J3">
        <v>921.32281499999999</v>
      </c>
      <c r="K3" s="2">
        <f>(J3/J2)-1</f>
        <v>5.7950504089474553E-3</v>
      </c>
      <c r="L3" s="11">
        <f>L2*(1+K3)</f>
        <v>2.5144876260223685</v>
      </c>
      <c r="M3">
        <v>1408.697754</v>
      </c>
      <c r="N3" s="2">
        <f>(M3/M2)-1</f>
        <v>7.890066791758521E-3</v>
      </c>
      <c r="O3" s="11">
        <f>O2*(1+N3)</f>
        <v>2.5197251669793963</v>
      </c>
      <c r="P3">
        <v>65.494727999999995</v>
      </c>
      <c r="Q3" s="2">
        <f>(P3/P2)-1</f>
        <v>1.4826500342532967E-3</v>
      </c>
      <c r="R3" s="11">
        <f>R2*(1+Q3)</f>
        <v>2.5037066250856332</v>
      </c>
      <c r="S3">
        <v>320.78344700000002</v>
      </c>
      <c r="T3" s="2">
        <f>(S3/S2)-1</f>
        <v>-1.8707003715826453E-2</v>
      </c>
      <c r="U3" s="11">
        <f>U2*(1+T3)</f>
        <v>3.1155577915106227</v>
      </c>
      <c r="V3">
        <v>101.45153000000001</v>
      </c>
      <c r="W3" s="2">
        <f>(V3/V2)-1</f>
        <v>0</v>
      </c>
      <c r="X3" s="11">
        <f>X2*(1+W3)</f>
        <v>2.5</v>
      </c>
      <c r="Y3">
        <v>1888.2989500000001</v>
      </c>
      <c r="Z3" s="2">
        <f>(Y3/Y2)-1</f>
        <v>-7.7421280112249802E-3</v>
      </c>
      <c r="AA3" s="11">
        <f>AA2*(1+Z3)</f>
        <v>13.404288590074641</v>
      </c>
      <c r="AB3">
        <v>410.06878699999999</v>
      </c>
      <c r="AC3" s="2">
        <f>(AB3/AB2)-1</f>
        <v>-1.2620142195978068E-2</v>
      </c>
      <c r="AD3" s="11">
        <f>AD2*(1+AC3)</f>
        <v>2.4684496445100548</v>
      </c>
      <c r="AE3">
        <v>76.302338000000006</v>
      </c>
      <c r="AF3" s="2">
        <f>(AE3/AE2)-1</f>
        <v>-6.6698707416376068E-3</v>
      </c>
      <c r="AG3" s="11">
        <f>AG2*(1+AF3)</f>
        <v>2.9888212517490289</v>
      </c>
      <c r="AH3">
        <v>82.759086999999994</v>
      </c>
      <c r="AI3" s="2">
        <f>(AH3/AH2)-1</f>
        <v>-2.2595962270559822E-2</v>
      </c>
      <c r="AJ3" s="11">
        <f>AJ2*(1+AI3)</f>
        <v>34.746449386819592</v>
      </c>
      <c r="AK3">
        <v>125.175842</v>
      </c>
      <c r="AL3" s="2">
        <f>(AK3/AK2)-1</f>
        <v>-4.9639967624733106E-2</v>
      </c>
      <c r="AM3" s="11">
        <f>AM2*(1+AL3)</f>
        <v>13.679170398345988</v>
      </c>
      <c r="AN3">
        <v>7.65</v>
      </c>
      <c r="AO3" s="2">
        <f>(AN3/AN2)-1</f>
        <v>0</v>
      </c>
      <c r="AP3" s="11">
        <f>AP2*(1+AO3)</f>
        <v>7.8638806380018229</v>
      </c>
      <c r="AQ3">
        <v>218.316788</v>
      </c>
      <c r="AR3" s="2">
        <f>(AQ3/AQ2)-1</f>
        <v>-9.6629009760148543E-3</v>
      </c>
      <c r="AS3" s="11">
        <f>AS2*(1+AR3)</f>
        <v>2.4758427475599629</v>
      </c>
      <c r="AT3">
        <v>1061.412842</v>
      </c>
      <c r="AU3" s="2">
        <f>(AT3/AT2)-1</f>
        <v>-1.6776473175564299E-2</v>
      </c>
      <c r="AV3" s="11">
        <f>AV2*(1+AU3)</f>
        <v>2.4580588170610893</v>
      </c>
      <c r="AW3" s="12">
        <f t="shared" ref="AW3:AW66" si="0">SUM(F3,I3,L3,O3,R3,U3,X3,AA3,AD3,AG3,AJ3,AM3,AP3,AS3,AV3)</f>
        <v>98.197718339199938</v>
      </c>
      <c r="AX3" s="7">
        <f>(AW3/AW2)-1</f>
        <v>-1.8022816592448199E-2</v>
      </c>
    </row>
    <row r="4" spans="3:50" x14ac:dyDescent="0.3">
      <c r="C4" s="8">
        <v>44845</v>
      </c>
      <c r="D4">
        <v>101.272552</v>
      </c>
      <c r="E4" s="2">
        <f t="shared" ref="E4:E67" si="1">(D4/D3)-1</f>
        <v>-1.3403424770648154E-2</v>
      </c>
      <c r="F4" s="11">
        <f>F3*(1+E4)</f>
        <v>2.4247060241932399</v>
      </c>
      <c r="G4">
        <v>203.149933</v>
      </c>
      <c r="H4" s="2">
        <f t="shared" ref="H4:H67" si="2">(G4/G3)-1</f>
        <v>-1.9143003401337011E-2</v>
      </c>
      <c r="I4" s="11">
        <f t="shared" ref="I4:I67" si="3">I3*(1+H4)</f>
        <v>2.4537439816579369</v>
      </c>
      <c r="J4">
        <v>897.74572799999999</v>
      </c>
      <c r="K4" s="2">
        <f t="shared" ref="K4:K67" si="4">(J4/J3)-1</f>
        <v>-2.5590473410777359E-2</v>
      </c>
      <c r="L4" s="11">
        <f t="shared" ref="L4:L67" si="5">L3*(1+K4)</f>
        <v>2.4501406972869146</v>
      </c>
      <c r="M4">
        <v>1371.2807620000001</v>
      </c>
      <c r="N4" s="2">
        <f t="shared" ref="N4:N67" si="6">(M4/M3)-1</f>
        <v>-2.6561405307671038E-2</v>
      </c>
      <c r="O4" s="11">
        <f t="shared" ref="O4:O67" si="7">O3*(1+N4)</f>
        <v>2.4527977255553175</v>
      </c>
      <c r="P4">
        <v>63.943404999999998</v>
      </c>
      <c r="Q4" s="2">
        <f t="shared" ref="Q4:Q67" si="8">(P4/P3)-1</f>
        <v>-2.3686227080750633E-2</v>
      </c>
      <c r="R4" s="11">
        <f t="shared" ref="R4:R67" si="9">R3*(1+Q4)</f>
        <v>2.4444032614202751</v>
      </c>
      <c r="S4">
        <v>319.26684599999999</v>
      </c>
      <c r="T4" s="2">
        <f t="shared" ref="T4:T67" si="10">(S4/S3)-1</f>
        <v>-4.7278031774502516E-3</v>
      </c>
      <c r="U4" s="11">
        <f t="shared" ref="U4:U67" si="11">U3*(1+T4)</f>
        <v>3.1008280474843888</v>
      </c>
      <c r="V4">
        <v>97.313698000000002</v>
      </c>
      <c r="W4" s="2">
        <f t="shared" ref="W4:W67" si="12">(V4/V3)-1</f>
        <v>-4.0786294696590564E-2</v>
      </c>
      <c r="X4" s="11">
        <f t="shared" ref="X4:X67" si="13">X3*(1+W4)</f>
        <v>2.3980342632585234</v>
      </c>
      <c r="Y4">
        <v>1857.942139</v>
      </c>
      <c r="Z4" s="2">
        <f t="shared" ref="Z4:Z67" si="14">(Y4/Y3)-1</f>
        <v>-1.6076273833653398E-2</v>
      </c>
      <c r="AA4" s="11">
        <f t="shared" ref="AA4:AA67" si="15">AA3*(1+Z4)</f>
        <v>13.188797576155284</v>
      </c>
      <c r="AB4">
        <v>410.06878699999999</v>
      </c>
      <c r="AC4" s="2">
        <f t="shared" ref="AC4:AC67" si="16">(AB4/AB3)-1</f>
        <v>0</v>
      </c>
      <c r="AD4" s="11">
        <f t="shared" ref="AD4:AD67" si="17">AD3*(1+AC4)</f>
        <v>2.4684496445100548</v>
      </c>
      <c r="AE4">
        <v>75.131279000000006</v>
      </c>
      <c r="AF4" s="2">
        <f t="shared" ref="AF4:AF67" si="18">(AE4/AE3)-1</f>
        <v>-1.5347616215901527E-2</v>
      </c>
      <c r="AG4" s="11">
        <f t="shared" ref="AG4:AG67" si="19">AG3*(1+AF4)</f>
        <v>2.9429499702392543</v>
      </c>
      <c r="AH4">
        <v>81.913712000000004</v>
      </c>
      <c r="AI4" s="2">
        <f t="shared" ref="AI4:AI67" si="20">(AH4/AH3)-1</f>
        <v>-1.0214890360015549E-2</v>
      </c>
      <c r="AJ4" s="11">
        <f t="shared" ref="AJ4:AJ67" si="21">AJ3*(1+AI4)</f>
        <v>34.391518215933402</v>
      </c>
      <c r="AK4">
        <v>118.93701900000001</v>
      </c>
      <c r="AL4" s="2">
        <f t="shared" ref="AL4:AL67" si="22">(AK4/AK3)-1</f>
        <v>-4.9840471614323145E-2</v>
      </c>
      <c r="AM4" s="11">
        <f t="shared" ref="AM4:AM67" si="23">AM3*(1+AL4)</f>
        <v>12.997394094399736</v>
      </c>
      <c r="AN4">
        <v>7.1</v>
      </c>
      <c r="AO4" s="2">
        <f t="shared" ref="AO4:AO67" si="24">(AN4/AN3)-1</f>
        <v>-7.1895424836601385E-2</v>
      </c>
      <c r="AP4" s="11">
        <f t="shared" ref="AP4:AP67" si="25">AP3*(1+AO4)</f>
        <v>7.2985035986683577</v>
      </c>
      <c r="AQ4">
        <v>215.14630099999999</v>
      </c>
      <c r="AR4" s="2">
        <f t="shared" ref="AR4:AR67" si="26">(AQ4/AQ3)-1</f>
        <v>-1.4522415014643797E-2</v>
      </c>
      <c r="AS4" s="11">
        <f t="shared" ref="AS4:AS67" si="27">AS3*(1+AR4)</f>
        <v>2.439887531668901</v>
      </c>
      <c r="AT4">
        <v>1050.019043</v>
      </c>
      <c r="AU4" s="2">
        <f t="shared" ref="AU4:AU67" si="28">(AT4/AT3)-1</f>
        <v>-1.0734559211221573E-2</v>
      </c>
      <c r="AV4" s="11">
        <f t="shared" ref="AV4:AV67" si="29">AV3*(1+AU4)</f>
        <v>2.4316726391446819</v>
      </c>
      <c r="AW4" s="12">
        <f t="shared" si="0"/>
        <v>95.88382727157628</v>
      </c>
      <c r="AX4" s="7">
        <f t="shared" ref="AX4:AX67" si="30">(AW4/AW3)-1</f>
        <v>-2.3563592991345139E-2</v>
      </c>
    </row>
    <row r="5" spans="3:50" x14ac:dyDescent="0.3">
      <c r="C5" s="8">
        <v>44846</v>
      </c>
      <c r="D5">
        <v>101.46910099999999</v>
      </c>
      <c r="E5" s="2">
        <f t="shared" si="1"/>
        <v>1.9407924074037464E-3</v>
      </c>
      <c r="F5" s="11">
        <f t="shared" ref="F5:F68" si="31">F4*(1+E5)</f>
        <v>2.4294118752351803</v>
      </c>
      <c r="G5">
        <v>209.14215100000001</v>
      </c>
      <c r="H5" s="2">
        <f t="shared" si="2"/>
        <v>2.949652954106563E-2</v>
      </c>
      <c r="I5" s="11">
        <f t="shared" si="3"/>
        <v>2.5261209134991223</v>
      </c>
      <c r="J5">
        <v>910.56256099999996</v>
      </c>
      <c r="K5" s="2">
        <f t="shared" si="4"/>
        <v>1.4276685034807501E-2</v>
      </c>
      <c r="L5" s="11">
        <f t="shared" si="5"/>
        <v>2.4851205843130435</v>
      </c>
      <c r="M5">
        <v>1375.9998780000001</v>
      </c>
      <c r="N5" s="2">
        <f t="shared" si="6"/>
        <v>3.4413929887830985E-3</v>
      </c>
      <c r="O5" s="11">
        <f t="shared" si="7"/>
        <v>2.4612387664509465</v>
      </c>
      <c r="P5">
        <v>65.203856999999999</v>
      </c>
      <c r="Q5" s="2">
        <f t="shared" si="8"/>
        <v>1.9711993754477186E-2</v>
      </c>
      <c r="R5" s="11">
        <f t="shared" si="9"/>
        <v>2.4925873232428151</v>
      </c>
      <c r="S5">
        <v>322.98495500000001</v>
      </c>
      <c r="T5" s="2">
        <f t="shared" si="10"/>
        <v>1.1645772326764003E-2</v>
      </c>
      <c r="U5" s="11">
        <f t="shared" si="11"/>
        <v>3.136939584949836</v>
      </c>
      <c r="V5">
        <v>96.067368000000002</v>
      </c>
      <c r="W5" s="2">
        <f t="shared" si="12"/>
        <v>-1.2807343936307891E-2</v>
      </c>
      <c r="X5" s="11">
        <f t="shared" si="13"/>
        <v>2.3673218136779206</v>
      </c>
      <c r="Y5">
        <v>1889.8811040000001</v>
      </c>
      <c r="Z5" s="2">
        <f t="shared" si="14"/>
        <v>1.7190505737272543E-2</v>
      </c>
      <c r="AA5" s="11">
        <f t="shared" si="15"/>
        <v>13.415519676555908</v>
      </c>
      <c r="AB5">
        <v>420.00228900000002</v>
      </c>
      <c r="AC5" s="2">
        <f t="shared" si="16"/>
        <v>2.4223989523006528E-2</v>
      </c>
      <c r="AD5" s="11">
        <f t="shared" si="17"/>
        <v>2.5282453428367355</v>
      </c>
      <c r="AE5">
        <v>75.094680999999994</v>
      </c>
      <c r="AF5" s="2">
        <f t="shared" si="18"/>
        <v>-4.8712068378353734E-4</v>
      </c>
      <c r="AG5" s="11">
        <f t="shared" si="19"/>
        <v>2.9415163984374106</v>
      </c>
      <c r="AH5">
        <v>82.225166000000002</v>
      </c>
      <c r="AI5" s="2">
        <f t="shared" si="20"/>
        <v>3.8022205610703796E-3</v>
      </c>
      <c r="AJ5" s="11">
        <f t="shared" si="21"/>
        <v>34.522282353620447</v>
      </c>
      <c r="AK5">
        <v>121.182991</v>
      </c>
      <c r="AL5" s="2">
        <f t="shared" si="22"/>
        <v>1.8883708528124377E-2</v>
      </c>
      <c r="AM5" s="11">
        <f t="shared" si="23"/>
        <v>13.242833096103546</v>
      </c>
      <c r="AN5">
        <v>6.95</v>
      </c>
      <c r="AO5" s="2">
        <f t="shared" si="24"/>
        <v>-2.1126760563380254E-2</v>
      </c>
      <c r="AP5" s="11">
        <f t="shared" si="25"/>
        <v>7.1443098606683222</v>
      </c>
      <c r="AQ5">
        <v>215.938919</v>
      </c>
      <c r="AR5" s="2">
        <f t="shared" si="26"/>
        <v>3.6840884380344718E-3</v>
      </c>
      <c r="AS5" s="11">
        <f t="shared" si="27"/>
        <v>2.4488762931144268</v>
      </c>
      <c r="AT5">
        <v>1082.359375</v>
      </c>
      <c r="AU5" s="2">
        <f t="shared" si="28"/>
        <v>3.0799757600205702E-2</v>
      </c>
      <c r="AV5" s="11">
        <f t="shared" si="29"/>
        <v>2.5065675669933905</v>
      </c>
      <c r="AW5" s="12">
        <f t="shared" si="0"/>
        <v>96.648891449699065</v>
      </c>
      <c r="AX5" s="7">
        <f t="shared" si="30"/>
        <v>7.9790742598941922E-3</v>
      </c>
    </row>
    <row r="6" spans="3:50" x14ac:dyDescent="0.3">
      <c r="C6" s="8">
        <v>44847</v>
      </c>
      <c r="D6">
        <v>99.651009000000002</v>
      </c>
      <c r="E6" s="2">
        <f t="shared" si="1"/>
        <v>-1.7917691022018567E-2</v>
      </c>
      <c r="F6" s="11">
        <f t="shared" si="31"/>
        <v>2.3858824238894938</v>
      </c>
      <c r="G6">
        <v>211.34982299999999</v>
      </c>
      <c r="H6" s="2">
        <f t="shared" si="2"/>
        <v>1.0555844383564716E-2</v>
      </c>
      <c r="I6" s="11">
        <f t="shared" si="3"/>
        <v>2.5527862527560874</v>
      </c>
      <c r="J6">
        <v>939.35235599999999</v>
      </c>
      <c r="K6" s="2">
        <f t="shared" si="4"/>
        <v>3.1617591402377077E-2</v>
      </c>
      <c r="L6" s="11">
        <f t="shared" si="5"/>
        <v>2.5636941115334899</v>
      </c>
      <c r="M6">
        <v>1367.5245359999999</v>
      </c>
      <c r="N6" s="2">
        <f t="shared" si="6"/>
        <v>-6.1594060693660468E-3</v>
      </c>
      <c r="O6" s="11">
        <f t="shared" si="7"/>
        <v>2.4460789974547095</v>
      </c>
      <c r="P6">
        <v>64.816024999999996</v>
      </c>
      <c r="Q6" s="2">
        <f t="shared" si="8"/>
        <v>-5.9479916962581481E-3</v>
      </c>
      <c r="R6" s="11">
        <f t="shared" si="9"/>
        <v>2.4777614345419683</v>
      </c>
      <c r="S6">
        <v>321.566193</v>
      </c>
      <c r="T6" s="2">
        <f t="shared" si="10"/>
        <v>-4.3926566177053816E-3</v>
      </c>
      <c r="U6" s="11">
        <f t="shared" si="11"/>
        <v>3.1231600865226641</v>
      </c>
      <c r="V6">
        <v>100.703728</v>
      </c>
      <c r="W6" s="2">
        <f t="shared" si="12"/>
        <v>4.826154912456837E-2</v>
      </c>
      <c r="X6" s="11">
        <f t="shared" si="13"/>
        <v>2.4815724316823999</v>
      </c>
      <c r="Y6">
        <v>1855.1735839999999</v>
      </c>
      <c r="Z6" s="2">
        <f t="shared" si="14"/>
        <v>-1.8364922495145541E-2</v>
      </c>
      <c r="AA6" s="11">
        <f t="shared" si="15"/>
        <v>13.169144697463858</v>
      </c>
      <c r="AB6">
        <v>428.43826300000001</v>
      </c>
      <c r="AC6" s="2">
        <f t="shared" si="16"/>
        <v>2.0085542914743515E-2</v>
      </c>
      <c r="AD6" s="11">
        <f t="shared" si="17"/>
        <v>2.5790265231692833</v>
      </c>
      <c r="AE6">
        <v>74.618926999999999</v>
      </c>
      <c r="AF6" s="2">
        <f t="shared" si="18"/>
        <v>-6.3353887873895953E-3</v>
      </c>
      <c r="AG6" s="11">
        <f t="shared" si="19"/>
        <v>2.9228807484288275</v>
      </c>
      <c r="AH6">
        <v>81.824714999999998</v>
      </c>
      <c r="AI6" s="2">
        <f t="shared" si="20"/>
        <v>-4.8701756345497227E-3</v>
      </c>
      <c r="AJ6" s="11">
        <f t="shared" si="21"/>
        <v>34.3541527752528</v>
      </c>
      <c r="AK6">
        <v>119.08674600000001</v>
      </c>
      <c r="AL6" s="2">
        <f t="shared" si="22"/>
        <v>-1.7298178421755517E-2</v>
      </c>
      <c r="AM6" s="11">
        <f t="shared" si="23"/>
        <v>13.013756206397618</v>
      </c>
      <c r="AN6">
        <v>6.8</v>
      </c>
      <c r="AO6" s="2">
        <f t="shared" si="24"/>
        <v>-2.1582733812949728E-2</v>
      </c>
      <c r="AP6" s="11">
        <f t="shared" si="25"/>
        <v>6.9901161226682857</v>
      </c>
      <c r="AQ6">
        <v>214.15553299999999</v>
      </c>
      <c r="AR6" s="2">
        <f t="shared" si="26"/>
        <v>-8.2587520964667593E-3</v>
      </c>
      <c r="AS6" s="11">
        <f t="shared" si="27"/>
        <v>2.4286516308946804</v>
      </c>
      <c r="AT6">
        <v>1072.309082</v>
      </c>
      <c r="AU6" s="2">
        <f t="shared" si="28"/>
        <v>-9.2855415974939515E-3</v>
      </c>
      <c r="AV6" s="11">
        <f t="shared" si="29"/>
        <v>2.4832927295831442</v>
      </c>
      <c r="AW6" s="12">
        <f t="shared" si="0"/>
        <v>95.9719571722393</v>
      </c>
      <c r="AX6" s="7">
        <f t="shared" si="30"/>
        <v>-7.00405630427825E-3</v>
      </c>
    </row>
    <row r="7" spans="3:50" x14ac:dyDescent="0.3">
      <c r="C7" s="8">
        <v>44848</v>
      </c>
      <c r="D7">
        <v>99.061363</v>
      </c>
      <c r="E7" s="2">
        <f t="shared" si="1"/>
        <v>-5.9171101819952554E-3</v>
      </c>
      <c r="F7" s="11">
        <f t="shared" si="31"/>
        <v>2.3717648947060539</v>
      </c>
      <c r="G7">
        <v>212.97177099999999</v>
      </c>
      <c r="H7" s="2">
        <f t="shared" si="2"/>
        <v>7.6742340115421026E-3</v>
      </c>
      <c r="I7" s="11">
        <f t="shared" si="3"/>
        <v>2.5723769318411853</v>
      </c>
      <c r="J7">
        <v>958.91223100000002</v>
      </c>
      <c r="K7" s="2">
        <f t="shared" si="4"/>
        <v>2.0822724162092854E-2</v>
      </c>
      <c r="L7" s="11">
        <f t="shared" si="5"/>
        <v>2.6170772068539336</v>
      </c>
      <c r="M7">
        <v>1419.869629</v>
      </c>
      <c r="N7" s="2">
        <f t="shared" si="6"/>
        <v>3.8277260569751226E-2</v>
      </c>
      <c r="O7" s="11">
        <f t="shared" si="7"/>
        <v>2.5397082006144793</v>
      </c>
      <c r="P7">
        <v>64.282760999999994</v>
      </c>
      <c r="Q7" s="2">
        <f t="shared" si="8"/>
        <v>-8.2273480979434543E-3</v>
      </c>
      <c r="R7" s="11">
        <f t="shared" si="9"/>
        <v>2.457376028716332</v>
      </c>
      <c r="S7">
        <v>324.94186400000001</v>
      </c>
      <c r="T7" s="2">
        <f t="shared" si="10"/>
        <v>1.0497592948149226E-2</v>
      </c>
      <c r="U7" s="11">
        <f t="shared" si="11"/>
        <v>3.1559457498228856</v>
      </c>
      <c r="V7">
        <v>102.84742</v>
      </c>
      <c r="W7" s="2">
        <f t="shared" si="12"/>
        <v>2.1287116600092526E-2</v>
      </c>
      <c r="X7" s="11">
        <f t="shared" si="13"/>
        <v>2.5343979533871983</v>
      </c>
      <c r="Y7">
        <v>1890.227173</v>
      </c>
      <c r="Z7" s="2">
        <f t="shared" si="14"/>
        <v>1.8895045349028639E-2</v>
      </c>
      <c r="AA7" s="11">
        <f t="shared" si="15"/>
        <v>13.417976283730358</v>
      </c>
      <c r="AB7">
        <v>427.04058800000001</v>
      </c>
      <c r="AC7" s="2">
        <f t="shared" si="16"/>
        <v>-3.2622553135502885E-3</v>
      </c>
      <c r="AD7" s="11">
        <f t="shared" si="17"/>
        <v>2.5706130801902871</v>
      </c>
      <c r="AE7">
        <v>74.692122999999995</v>
      </c>
      <c r="AF7" s="2">
        <f t="shared" si="18"/>
        <v>9.8093074964733518E-4</v>
      </c>
      <c r="AG7" s="11">
        <f t="shared" si="19"/>
        <v>2.9257478920325135</v>
      </c>
      <c r="AH7">
        <v>81.78022</v>
      </c>
      <c r="AI7" s="2">
        <f t="shared" si="20"/>
        <v>-5.4378435659685476E-4</v>
      </c>
      <c r="AJ7" s="11">
        <f t="shared" si="21"/>
        <v>34.335471524389476</v>
      </c>
      <c r="AK7">
        <v>118.687462</v>
      </c>
      <c r="AL7" s="2">
        <f t="shared" si="22"/>
        <v>-3.35288361981112E-3</v>
      </c>
      <c r="AM7" s="11">
        <f t="shared" si="23"/>
        <v>12.970122596380973</v>
      </c>
      <c r="AN7">
        <v>6.7</v>
      </c>
      <c r="AO7" s="2">
        <f t="shared" si="24"/>
        <v>-1.4705882352941124E-2</v>
      </c>
      <c r="AP7" s="11">
        <f t="shared" si="25"/>
        <v>6.887320297334929</v>
      </c>
      <c r="AQ7">
        <v>213.907837</v>
      </c>
      <c r="AR7" s="2">
        <f t="shared" si="26"/>
        <v>-1.1566173263428681E-3</v>
      </c>
      <c r="AS7" s="11">
        <f t="shared" si="27"/>
        <v>2.4258426103387367</v>
      </c>
      <c r="AT7">
        <v>1073.055298</v>
      </c>
      <c r="AU7" s="2">
        <f t="shared" si="28"/>
        <v>6.9589637216194156E-4</v>
      </c>
      <c r="AV7" s="11">
        <f t="shared" si="29"/>
        <v>2.4850208439846773</v>
      </c>
      <c r="AW7" s="12">
        <f t="shared" si="0"/>
        <v>96.266762094323994</v>
      </c>
      <c r="AX7" s="7">
        <f t="shared" si="30"/>
        <v>3.0717819118308842E-3</v>
      </c>
    </row>
    <row r="8" spans="3:50" x14ac:dyDescent="0.3">
      <c r="C8" s="8">
        <v>44851</v>
      </c>
      <c r="D8">
        <v>100.044106</v>
      </c>
      <c r="E8" s="2">
        <f t="shared" si="1"/>
        <v>9.9205479335067182E-3</v>
      </c>
      <c r="F8" s="11">
        <f t="shared" si="31"/>
        <v>2.3952941020309937</v>
      </c>
      <c r="G8">
        <v>214.458572</v>
      </c>
      <c r="H8" s="2">
        <f t="shared" si="2"/>
        <v>6.9812116085563591E-3</v>
      </c>
      <c r="I8" s="11">
        <f t="shared" si="3"/>
        <v>2.5903352395393378</v>
      </c>
      <c r="J8">
        <v>951.30828899999995</v>
      </c>
      <c r="K8" s="2">
        <f t="shared" si="4"/>
        <v>-7.9297580677121227E-3</v>
      </c>
      <c r="L8" s="11">
        <f t="shared" si="5"/>
        <v>2.5963244177590581</v>
      </c>
      <c r="M8">
        <v>1434.990601</v>
      </c>
      <c r="N8" s="2">
        <f t="shared" si="6"/>
        <v>1.0649549572131933E-2</v>
      </c>
      <c r="O8" s="11">
        <f t="shared" si="7"/>
        <v>2.5667549489956731</v>
      </c>
      <c r="P8">
        <v>64.040367000000003</v>
      </c>
      <c r="Q8" s="2">
        <f t="shared" si="8"/>
        <v>-3.7707465614301716E-3</v>
      </c>
      <c r="R8" s="11">
        <f t="shared" si="9"/>
        <v>2.4481098865059088</v>
      </c>
      <c r="S8">
        <v>325.08862299999998</v>
      </c>
      <c r="T8" s="2">
        <f t="shared" si="10"/>
        <v>4.5164694445154474E-4</v>
      </c>
      <c r="U8" s="11">
        <f t="shared" si="11"/>
        <v>3.157371123077648</v>
      </c>
      <c r="V8">
        <v>103.54536400000001</v>
      </c>
      <c r="W8" s="2">
        <f t="shared" si="12"/>
        <v>6.7862081518428319E-3</v>
      </c>
      <c r="X8" s="11">
        <f t="shared" si="13"/>
        <v>2.5515969054384882</v>
      </c>
      <c r="Y8">
        <v>1862.1446530000001</v>
      </c>
      <c r="Z8" s="2">
        <f t="shared" si="14"/>
        <v>-1.4856690455586796E-2</v>
      </c>
      <c r="AA8" s="11">
        <f t="shared" si="15"/>
        <v>13.218629563542571</v>
      </c>
      <c r="AB8">
        <v>418.80426</v>
      </c>
      <c r="AC8" s="2">
        <f t="shared" si="16"/>
        <v>-1.928699105294418E-2</v>
      </c>
      <c r="AD8" s="11">
        <f t="shared" si="17"/>
        <v>2.5210336887120759</v>
      </c>
      <c r="AE8">
        <v>74.509140000000002</v>
      </c>
      <c r="AF8" s="2">
        <f t="shared" si="18"/>
        <v>-2.4498299506092724E-3</v>
      </c>
      <c r="AG8" s="11">
        <f t="shared" si="19"/>
        <v>2.9185803072186802</v>
      </c>
      <c r="AH8">
        <v>81.557761999999997</v>
      </c>
      <c r="AI8" s="2">
        <f t="shared" si="20"/>
        <v>-2.7201932203166912E-3</v>
      </c>
      <c r="AJ8" s="11">
        <f t="shared" si="21"/>
        <v>34.242072407532454</v>
      </c>
      <c r="AK8">
        <v>124.47708900000001</v>
      </c>
      <c r="AL8" s="2">
        <f t="shared" si="22"/>
        <v>4.8780443211432045E-2</v>
      </c>
      <c r="AM8" s="11">
        <f t="shared" si="23"/>
        <v>13.602810925139046</v>
      </c>
      <c r="AN8">
        <v>7.45</v>
      </c>
      <c r="AO8" s="2">
        <f t="shared" si="24"/>
        <v>0.11194029850746268</v>
      </c>
      <c r="AP8" s="11">
        <f t="shared" si="25"/>
        <v>7.6582889873351077</v>
      </c>
      <c r="AQ8">
        <v>215.938919</v>
      </c>
      <c r="AR8" s="2">
        <f t="shared" si="26"/>
        <v>9.4951266325038475E-3</v>
      </c>
      <c r="AS8" s="11">
        <f t="shared" si="27"/>
        <v>2.4488762931144268</v>
      </c>
      <c r="AT8">
        <v>1069.771606</v>
      </c>
      <c r="AU8" s="2">
        <f t="shared" si="28"/>
        <v>-3.0601330668794668E-3</v>
      </c>
      <c r="AV8" s="11">
        <f t="shared" si="29"/>
        <v>2.4774163495281152</v>
      </c>
      <c r="AW8" s="12">
        <f t="shared" si="0"/>
        <v>97.393495145469572</v>
      </c>
      <c r="AX8" s="7">
        <f t="shared" si="30"/>
        <v>1.1704279095224868E-2</v>
      </c>
    </row>
    <row r="9" spans="3:50" x14ac:dyDescent="0.3">
      <c r="C9" s="8">
        <v>44852</v>
      </c>
      <c r="D9">
        <v>104.12251999999999</v>
      </c>
      <c r="E9" s="2">
        <f t="shared" si="1"/>
        <v>4.0766159677612546E-2</v>
      </c>
      <c r="F9" s="11">
        <f t="shared" si="31"/>
        <v>2.4929410438692328</v>
      </c>
      <c r="G9">
        <v>217.79257200000001</v>
      </c>
      <c r="H9" s="2">
        <f t="shared" si="2"/>
        <v>1.5546126083503031E-2</v>
      </c>
      <c r="I9" s="11">
        <f t="shared" si="3"/>
        <v>2.6306049177717572</v>
      </c>
      <c r="J9">
        <v>965.27282700000001</v>
      </c>
      <c r="K9" s="2">
        <f t="shared" si="4"/>
        <v>1.4679298142854735E-2</v>
      </c>
      <c r="L9" s="11">
        <f t="shared" si="5"/>
        <v>2.6344366379629172</v>
      </c>
      <c r="M9">
        <v>1448.2335210000001</v>
      </c>
      <c r="N9" s="2">
        <f t="shared" si="6"/>
        <v>9.2285761250083809E-3</v>
      </c>
      <c r="O9" s="11">
        <f t="shared" si="7"/>
        <v>2.5904424424367218</v>
      </c>
      <c r="P9">
        <v>64.670586</v>
      </c>
      <c r="Q9" s="2">
        <f t="shared" si="8"/>
        <v>9.8409648401920347E-3</v>
      </c>
      <c r="R9" s="11">
        <f t="shared" si="9"/>
        <v>2.4722016498239401</v>
      </c>
      <c r="S9">
        <v>332.96508799999998</v>
      </c>
      <c r="T9" s="2">
        <f t="shared" si="10"/>
        <v>2.4228670100214567E-2</v>
      </c>
      <c r="U9" s="11">
        <f t="shared" si="11"/>
        <v>3.2338700264026401</v>
      </c>
      <c r="V9">
        <v>107.38407100000001</v>
      </c>
      <c r="W9" s="2">
        <f t="shared" si="12"/>
        <v>3.7072707571919938E-2</v>
      </c>
      <c r="X9" s="11">
        <f t="shared" si="13"/>
        <v>2.6461915113552252</v>
      </c>
      <c r="Y9">
        <v>1896.6545410000001</v>
      </c>
      <c r="Z9" s="2">
        <f t="shared" si="14"/>
        <v>1.8532334716534038E-2</v>
      </c>
      <c r="AA9" s="11">
        <f t="shared" si="15"/>
        <v>13.463601631108014</v>
      </c>
      <c r="AB9">
        <v>406.77426100000002</v>
      </c>
      <c r="AC9" s="2">
        <f t="shared" si="16"/>
        <v>-2.8724633794317112E-2</v>
      </c>
      <c r="AD9" s="11">
        <f t="shared" si="17"/>
        <v>2.4486179192206849</v>
      </c>
      <c r="AE9">
        <v>76.229149000000007</v>
      </c>
      <c r="AF9" s="2">
        <f t="shared" si="18"/>
        <v>2.3084537011164086E-2</v>
      </c>
      <c r="AG9" s="11">
        <f t="shared" si="19"/>
        <v>2.9859543823407244</v>
      </c>
      <c r="AH9">
        <v>83.559989999999999</v>
      </c>
      <c r="AI9" s="2">
        <f t="shared" si="20"/>
        <v>2.4549815381152751E-2</v>
      </c>
      <c r="AJ9" s="11">
        <f t="shared" si="21"/>
        <v>35.082708963405437</v>
      </c>
      <c r="AK9">
        <v>124.32736199999999</v>
      </c>
      <c r="AL9" s="2">
        <f t="shared" si="22"/>
        <v>-1.2028478590145886E-3</v>
      </c>
      <c r="AM9" s="11">
        <f t="shared" si="23"/>
        <v>13.586448813141162</v>
      </c>
      <c r="AN9">
        <v>7.75</v>
      </c>
      <c r="AO9" s="2">
        <f t="shared" si="24"/>
        <v>4.0268456375838868E-2</v>
      </c>
      <c r="AP9" s="11">
        <f t="shared" si="25"/>
        <v>7.9666764633351788</v>
      </c>
      <c r="AQ9">
        <v>218.614014</v>
      </c>
      <c r="AR9" s="2">
        <f t="shared" si="26"/>
        <v>1.2388202239726809E-2</v>
      </c>
      <c r="AS9" s="11">
        <f t="shared" si="27"/>
        <v>2.4792134678936009</v>
      </c>
      <c r="AT9">
        <v>1123.50647</v>
      </c>
      <c r="AU9" s="2">
        <f t="shared" si="28"/>
        <v>5.0230220823415772E-2</v>
      </c>
      <c r="AV9" s="11">
        <f t="shared" si="29"/>
        <v>2.6018575198364529</v>
      </c>
      <c r="AW9" s="12">
        <f t="shared" si="0"/>
        <v>99.315767389903698</v>
      </c>
      <c r="AX9" s="7">
        <f t="shared" si="30"/>
        <v>1.973717281182874E-2</v>
      </c>
    </row>
    <row r="10" spans="3:50" x14ac:dyDescent="0.3">
      <c r="C10" s="8">
        <v>44853</v>
      </c>
      <c r="D10">
        <v>104.073395</v>
      </c>
      <c r="E10" s="2">
        <f t="shared" si="1"/>
        <v>-4.7179995259416518E-4</v>
      </c>
      <c r="F10" s="11">
        <f t="shared" si="31"/>
        <v>2.4917648744029153</v>
      </c>
      <c r="G10">
        <v>214.638779</v>
      </c>
      <c r="H10" s="2">
        <f t="shared" si="2"/>
        <v>-1.4480718837371565E-2</v>
      </c>
      <c r="I10" s="11">
        <f t="shared" si="3"/>
        <v>2.5925118675852974</v>
      </c>
      <c r="J10">
        <v>961.84338400000001</v>
      </c>
      <c r="K10" s="2">
        <f t="shared" si="4"/>
        <v>-3.5528224809336928E-3</v>
      </c>
      <c r="L10" s="11">
        <f t="shared" si="5"/>
        <v>2.6250769522509669</v>
      </c>
      <c r="M10">
        <v>1430.6567379999999</v>
      </c>
      <c r="N10" s="2">
        <f t="shared" si="6"/>
        <v>-1.2136704989305525E-2</v>
      </c>
      <c r="O10" s="11">
        <f t="shared" si="7"/>
        <v>2.5590030067210914</v>
      </c>
      <c r="P10">
        <v>64.961464000000007</v>
      </c>
      <c r="Q10" s="2">
        <f t="shared" si="8"/>
        <v>4.4978407958140565E-3</v>
      </c>
      <c r="R10" s="11">
        <f t="shared" si="9"/>
        <v>2.4833212192599969</v>
      </c>
      <c r="S10">
        <v>338.884705</v>
      </c>
      <c r="T10" s="2">
        <f t="shared" si="10"/>
        <v>1.7778491539629515E-2</v>
      </c>
      <c r="U10" s="11">
        <f t="shared" si="11"/>
        <v>3.2913633573073011</v>
      </c>
      <c r="V10">
        <v>105.04097</v>
      </c>
      <c r="W10" s="2">
        <f t="shared" si="12"/>
        <v>-2.1819819067951052E-2</v>
      </c>
      <c r="X10" s="11">
        <f t="shared" si="13"/>
        <v>2.5884520913583065</v>
      </c>
      <c r="Y10">
        <v>1883.602173</v>
      </c>
      <c r="Z10" s="2">
        <f t="shared" si="14"/>
        <v>-6.881784593792406E-3</v>
      </c>
      <c r="AA10" s="11">
        <f t="shared" si="15"/>
        <v>13.370948024826097</v>
      </c>
      <c r="AB10">
        <v>404.82748400000003</v>
      </c>
      <c r="AC10" s="2">
        <f t="shared" si="16"/>
        <v>-4.7858903245601159E-3</v>
      </c>
      <c r="AD10" s="11">
        <f t="shared" si="17"/>
        <v>2.4368991024125419</v>
      </c>
      <c r="AE10">
        <v>76.302338000000006</v>
      </c>
      <c r="AF10" s="2">
        <f t="shared" si="18"/>
        <v>9.6011828755959705E-4</v>
      </c>
      <c r="AG10" s="11">
        <f t="shared" si="19"/>
        <v>2.9888212517490285</v>
      </c>
      <c r="AH10">
        <v>83.382019</v>
      </c>
      <c r="AI10" s="2">
        <f t="shared" si="20"/>
        <v>-2.129859038996984E-3</v>
      </c>
      <c r="AJ10" s="11">
        <f t="shared" si="21"/>
        <v>35.007987738607227</v>
      </c>
      <c r="AK10">
        <v>125.275665</v>
      </c>
      <c r="AL10" s="2">
        <f t="shared" si="22"/>
        <v>7.6274681996391092E-3</v>
      </c>
      <c r="AM10" s="11">
        <f t="shared" si="23"/>
        <v>13.690079019409421</v>
      </c>
      <c r="AN10">
        <v>9.25</v>
      </c>
      <c r="AO10" s="2">
        <f t="shared" si="24"/>
        <v>0.19354838709677424</v>
      </c>
      <c r="AP10" s="11">
        <f t="shared" si="25"/>
        <v>9.5086138433355369</v>
      </c>
      <c r="AQ10">
        <v>216.38476600000001</v>
      </c>
      <c r="AR10" s="2">
        <f t="shared" si="26"/>
        <v>-1.0197187084264314E-2</v>
      </c>
      <c r="AS10" s="11">
        <f t="shared" si="27"/>
        <v>2.4539324643396623</v>
      </c>
      <c r="AT10">
        <v>1165.6982419999999</v>
      </c>
      <c r="AU10" s="2">
        <f t="shared" si="28"/>
        <v>3.7553652895296441E-2</v>
      </c>
      <c r="AV10" s="11">
        <f t="shared" si="29"/>
        <v>2.699566774019408</v>
      </c>
      <c r="AW10" s="12">
        <f t="shared" si="0"/>
        <v>100.78834158758478</v>
      </c>
      <c r="AX10" s="7">
        <f t="shared" si="30"/>
        <v>1.4827194476582095E-2</v>
      </c>
    </row>
    <row r="11" spans="3:50" x14ac:dyDescent="0.3">
      <c r="C11" s="8">
        <v>44854</v>
      </c>
      <c r="D11">
        <v>106.137169</v>
      </c>
      <c r="E11" s="2">
        <f t="shared" si="1"/>
        <v>1.9829986328398386E-2</v>
      </c>
      <c r="F11" s="11">
        <f t="shared" si="31"/>
        <v>2.5411765377959084</v>
      </c>
      <c r="G11">
        <v>217.16181900000001</v>
      </c>
      <c r="H11" s="2">
        <f t="shared" si="2"/>
        <v>1.1754819011526418E-2</v>
      </c>
      <c r="I11" s="11">
        <f t="shared" si="3"/>
        <v>2.6229863753739968</v>
      </c>
      <c r="J11">
        <v>982.85485800000004</v>
      </c>
      <c r="K11" s="2">
        <f t="shared" si="4"/>
        <v>2.1845005485841229E-2</v>
      </c>
      <c r="L11" s="11">
        <f t="shared" si="5"/>
        <v>2.6824217726736448</v>
      </c>
      <c r="M11">
        <v>1445.536865</v>
      </c>
      <c r="N11" s="2">
        <f t="shared" si="6"/>
        <v>1.0400906524091758E-2</v>
      </c>
      <c r="O11" s="11">
        <f t="shared" si="7"/>
        <v>2.5856189577888671</v>
      </c>
      <c r="P11">
        <v>65.785599000000005</v>
      </c>
      <c r="Q11" s="2">
        <f t="shared" si="8"/>
        <v>1.2686521350565583E-2</v>
      </c>
      <c r="R11" s="11">
        <f t="shared" si="9"/>
        <v>2.5148259269284514</v>
      </c>
      <c r="S11">
        <v>342.16250600000001</v>
      </c>
      <c r="T11" s="2">
        <f t="shared" si="10"/>
        <v>9.6723190856311536E-3</v>
      </c>
      <c r="U11" s="11">
        <f t="shared" si="11"/>
        <v>3.3231984739259315</v>
      </c>
      <c r="V11">
        <v>104.193459</v>
      </c>
      <c r="W11" s="2">
        <f t="shared" si="12"/>
        <v>-8.068385126298816E-3</v>
      </c>
      <c r="X11" s="11">
        <f t="shared" si="13"/>
        <v>2.567567463004254</v>
      </c>
      <c r="Y11">
        <v>1882.860596</v>
      </c>
      <c r="Z11" s="2">
        <f t="shared" si="14"/>
        <v>-3.9370149951512001E-4</v>
      </c>
      <c r="AA11" s="11">
        <f t="shared" si="15"/>
        <v>13.365683862538784</v>
      </c>
      <c r="AB11">
        <v>412.914063</v>
      </c>
      <c r="AC11" s="2">
        <f t="shared" si="16"/>
        <v>1.9975370545740834E-2</v>
      </c>
      <c r="AD11" s="11">
        <f t="shared" si="17"/>
        <v>2.4855770649658155</v>
      </c>
      <c r="AE11">
        <v>77.253838000000002</v>
      </c>
      <c r="AF11" s="2">
        <f t="shared" si="18"/>
        <v>1.2470129028025356E-2</v>
      </c>
      <c r="AG11" s="11">
        <f t="shared" si="19"/>
        <v>3.026092238400043</v>
      </c>
      <c r="AH11">
        <v>83.337517000000005</v>
      </c>
      <c r="AI11" s="2">
        <f t="shared" si="20"/>
        <v>-5.3371219039433093E-4</v>
      </c>
      <c r="AJ11" s="11">
        <f t="shared" si="21"/>
        <v>34.989303548789955</v>
      </c>
      <c r="AK11">
        <v>124.32736199999999</v>
      </c>
      <c r="AL11" s="2">
        <f t="shared" si="22"/>
        <v>-7.5697303223256629E-3</v>
      </c>
      <c r="AM11" s="11">
        <f t="shared" si="23"/>
        <v>13.586448813141162</v>
      </c>
      <c r="AN11">
        <v>8.9</v>
      </c>
      <c r="AO11" s="2">
        <f t="shared" si="24"/>
        <v>-3.7837837837837784E-2</v>
      </c>
      <c r="AP11" s="11">
        <f t="shared" si="25"/>
        <v>9.1488284546687879</v>
      </c>
      <c r="AQ11">
        <v>218.76263399999999</v>
      </c>
      <c r="AR11" s="2">
        <f t="shared" si="26"/>
        <v>1.0989073047776188E-2</v>
      </c>
      <c r="AS11" s="11">
        <f t="shared" si="27"/>
        <v>2.4808989074446002</v>
      </c>
      <c r="AT11">
        <v>1136.6416019999999</v>
      </c>
      <c r="AU11" s="2">
        <f t="shared" si="28"/>
        <v>-2.4926382277241199E-2</v>
      </c>
      <c r="AV11" s="11">
        <f t="shared" si="29"/>
        <v>2.6322763406272616</v>
      </c>
      <c r="AW11" s="12">
        <f t="shared" si="0"/>
        <v>100.55290473806747</v>
      </c>
      <c r="AX11" s="7">
        <f t="shared" si="30"/>
        <v>-2.3359532045947873E-3</v>
      </c>
    </row>
    <row r="12" spans="3:50" x14ac:dyDescent="0.3">
      <c r="C12" s="8">
        <v>44855</v>
      </c>
      <c r="D12">
        <v>101.763931</v>
      </c>
      <c r="E12" s="2">
        <f t="shared" si="1"/>
        <v>-4.1203642806790897E-2</v>
      </c>
      <c r="F12" s="11">
        <f t="shared" si="31"/>
        <v>2.4364708074235684</v>
      </c>
      <c r="G12">
        <v>215.08933999999999</v>
      </c>
      <c r="H12" s="2">
        <f t="shared" si="2"/>
        <v>-9.5434778062897241E-3</v>
      </c>
      <c r="I12" s="11">
        <f t="shared" si="3"/>
        <v>2.5979539631144148</v>
      </c>
      <c r="J12">
        <v>992.32202099999995</v>
      </c>
      <c r="K12" s="2">
        <f t="shared" si="4"/>
        <v>9.6323103283677547E-3</v>
      </c>
      <c r="L12" s="11">
        <f t="shared" si="5"/>
        <v>2.7082596916196078</v>
      </c>
      <c r="M12">
        <v>1445.1513669999999</v>
      </c>
      <c r="N12" s="2">
        <f t="shared" si="6"/>
        <v>-2.6668154187825532E-4</v>
      </c>
      <c r="O12" s="11">
        <f t="shared" si="7"/>
        <v>2.5849294209384941</v>
      </c>
      <c r="P12">
        <v>65.446251000000004</v>
      </c>
      <c r="Q12" s="2">
        <f t="shared" si="8"/>
        <v>-5.1583934046112168E-3</v>
      </c>
      <c r="R12" s="11">
        <f t="shared" si="9"/>
        <v>2.5018534654532383</v>
      </c>
      <c r="S12">
        <v>338.15087899999997</v>
      </c>
      <c r="T12" s="2">
        <f t="shared" si="10"/>
        <v>-1.1724332531045989E-2</v>
      </c>
      <c r="U12" s="11">
        <f t="shared" si="11"/>
        <v>3.2842361899509593</v>
      </c>
      <c r="V12">
        <v>99.756516000000005</v>
      </c>
      <c r="W12" s="2">
        <f t="shared" si="12"/>
        <v>-4.2583699999824365E-2</v>
      </c>
      <c r="X12" s="11">
        <f t="shared" si="13"/>
        <v>2.4582309404303708</v>
      </c>
      <c r="Y12">
        <v>1855.766846</v>
      </c>
      <c r="Z12" s="2">
        <f t="shared" si="14"/>
        <v>-1.43896739129592E-2</v>
      </c>
      <c r="AA12" s="11">
        <f t="shared" si="15"/>
        <v>13.173356030133149</v>
      </c>
      <c r="AB12">
        <v>410.31835899999999</v>
      </c>
      <c r="AC12" s="2">
        <f t="shared" si="16"/>
        <v>-6.2863056325597189E-3</v>
      </c>
      <c r="AD12" s="11">
        <f t="shared" si="17"/>
        <v>2.4699519678621598</v>
      </c>
      <c r="AE12">
        <v>77.180640999999994</v>
      </c>
      <c r="AF12" s="2">
        <f t="shared" si="18"/>
        <v>-9.4748690673474023E-4</v>
      </c>
      <c r="AG12" s="11">
        <f t="shared" si="19"/>
        <v>3.0232250556255873</v>
      </c>
      <c r="AH12">
        <v>83.337517000000005</v>
      </c>
      <c r="AI12" s="2">
        <f t="shared" si="20"/>
        <v>0</v>
      </c>
      <c r="AJ12" s="11">
        <f t="shared" si="21"/>
        <v>34.989303548789955</v>
      </c>
      <c r="AK12">
        <v>118.138443</v>
      </c>
      <c r="AL12" s="2">
        <f t="shared" si="22"/>
        <v>-4.977921915531347E-2</v>
      </c>
      <c r="AM12" s="11">
        <f t="shared" si="23"/>
        <v>12.91012600012936</v>
      </c>
      <c r="AN12">
        <v>8.65</v>
      </c>
      <c r="AO12" s="2">
        <f t="shared" si="24"/>
        <v>-2.8089887640449396E-2</v>
      </c>
      <c r="AP12" s="11">
        <f t="shared" si="25"/>
        <v>8.8918388913353947</v>
      </c>
      <c r="AQ12">
        <v>216.582932</v>
      </c>
      <c r="AR12" s="2">
        <f t="shared" si="26"/>
        <v>-9.9637765378158827E-3</v>
      </c>
      <c r="AS12" s="11">
        <f t="shared" si="27"/>
        <v>2.4561797851179108</v>
      </c>
      <c r="AT12">
        <v>1136.1938479999999</v>
      </c>
      <c r="AU12" s="2">
        <f t="shared" si="28"/>
        <v>-3.9392716157160557E-4</v>
      </c>
      <c r="AV12" s="11">
        <f t="shared" si="29"/>
        <v>2.6312394154799263</v>
      </c>
      <c r="AW12" s="12">
        <f t="shared" si="0"/>
        <v>99.1171551734041</v>
      </c>
      <c r="AX12" s="7">
        <f t="shared" si="30"/>
        <v>-1.4278548873385422E-2</v>
      </c>
    </row>
    <row r="13" spans="3:50" x14ac:dyDescent="0.3">
      <c r="C13" s="8">
        <v>44858</v>
      </c>
      <c r="D13">
        <v>102.992363</v>
      </c>
      <c r="E13" s="2">
        <f t="shared" si="1"/>
        <v>1.2071389026825141E-2</v>
      </c>
      <c r="F13" s="11">
        <f t="shared" si="31"/>
        <v>2.465882394392481</v>
      </c>
      <c r="G13">
        <v>216.71127300000001</v>
      </c>
      <c r="H13" s="2">
        <f t="shared" si="2"/>
        <v>7.5407409776793166E-3</v>
      </c>
      <c r="I13" s="11">
        <f t="shared" si="3"/>
        <v>2.6175444610221961</v>
      </c>
      <c r="J13">
        <v>996.57269299999996</v>
      </c>
      <c r="K13" s="2">
        <f t="shared" si="4"/>
        <v>4.2835610921103662E-3</v>
      </c>
      <c r="L13" s="11">
        <f t="shared" si="5"/>
        <v>2.7198606874619604</v>
      </c>
      <c r="M13">
        <v>1461.8614500000001</v>
      </c>
      <c r="N13" s="2">
        <f t="shared" si="6"/>
        <v>1.1562860044680878E-2</v>
      </c>
      <c r="O13" s="11">
        <f t="shared" si="7"/>
        <v>2.614818598058184</v>
      </c>
      <c r="P13">
        <v>65.979515000000006</v>
      </c>
      <c r="Q13" s="2">
        <f t="shared" si="8"/>
        <v>8.1481214256260426E-3</v>
      </c>
      <c r="R13" s="11">
        <f t="shared" si="9"/>
        <v>2.5222388712788746</v>
      </c>
      <c r="S13">
        <v>340.20559700000001</v>
      </c>
      <c r="T13" s="2">
        <f t="shared" si="10"/>
        <v>6.0763349368671005E-3</v>
      </c>
      <c r="U13" s="11">
        <f t="shared" si="11"/>
        <v>3.3041923090528815</v>
      </c>
      <c r="V13">
        <v>102.747719</v>
      </c>
      <c r="W13" s="2">
        <f t="shared" si="12"/>
        <v>2.998503877180303E-2</v>
      </c>
      <c r="X13" s="11">
        <f t="shared" si="13"/>
        <v>2.5319410904892212</v>
      </c>
      <c r="Y13">
        <v>1888.397827</v>
      </c>
      <c r="Z13" s="2">
        <f t="shared" si="14"/>
        <v>1.7583556398981015E-2</v>
      </c>
      <c r="AA13" s="11">
        <f t="shared" si="15"/>
        <v>13.404990478852852</v>
      </c>
      <c r="AB13">
        <v>410.86743200000001</v>
      </c>
      <c r="AC13" s="2">
        <f t="shared" si="16"/>
        <v>1.3381633747469035E-3</v>
      </c>
      <c r="AD13" s="11">
        <f t="shared" si="17"/>
        <v>2.4732571671229371</v>
      </c>
      <c r="AE13">
        <v>77.766174000000007</v>
      </c>
      <c r="AF13" s="2">
        <f t="shared" si="18"/>
        <v>7.5865267820205418E-3</v>
      </c>
      <c r="AG13" s="11">
        <f t="shared" si="19"/>
        <v>3.0461608334781665</v>
      </c>
      <c r="AH13">
        <v>84.227408999999994</v>
      </c>
      <c r="AI13" s="2">
        <f t="shared" si="20"/>
        <v>1.067816791325793E-2</v>
      </c>
      <c r="AJ13" s="11">
        <f t="shared" si="21"/>
        <v>35.362925207251884</v>
      </c>
      <c r="AK13">
        <v>112.248985</v>
      </c>
      <c r="AL13" s="2">
        <f t="shared" si="22"/>
        <v>-4.9852172167191955E-2</v>
      </c>
      <c r="AM13" s="11">
        <f t="shared" si="23"/>
        <v>12.26652817607077</v>
      </c>
      <c r="AN13">
        <v>8.8000000000000007</v>
      </c>
      <c r="AO13" s="2">
        <f t="shared" si="24"/>
        <v>1.7341040462427681E-2</v>
      </c>
      <c r="AP13" s="11">
        <f t="shared" si="25"/>
        <v>9.0460326293354303</v>
      </c>
      <c r="AQ13">
        <v>216.97923299999999</v>
      </c>
      <c r="AR13" s="2">
        <f t="shared" si="26"/>
        <v>1.8297886926750273E-3</v>
      </c>
      <c r="AS13" s="11">
        <f t="shared" si="27"/>
        <v>2.4606740751158966</v>
      </c>
      <c r="AT13">
        <v>1140.4726559999999</v>
      </c>
      <c r="AU13" s="2">
        <f t="shared" si="28"/>
        <v>3.7659137193286618E-3</v>
      </c>
      <c r="AV13" s="11">
        <f t="shared" si="29"/>
        <v>2.6411484360935207</v>
      </c>
      <c r="AW13" s="12">
        <f t="shared" si="0"/>
        <v>99.478195415077238</v>
      </c>
      <c r="AX13" s="7">
        <f t="shared" si="30"/>
        <v>3.6425605743173328E-3</v>
      </c>
    </row>
    <row r="14" spans="3:50" x14ac:dyDescent="0.3">
      <c r="C14" s="8">
        <v>44859</v>
      </c>
      <c r="D14">
        <v>103.23806</v>
      </c>
      <c r="E14" s="2">
        <f t="shared" si="1"/>
        <v>2.3855846476694698E-3</v>
      </c>
      <c r="F14" s="11">
        <f t="shared" si="31"/>
        <v>2.4717649655755021</v>
      </c>
      <c r="G14">
        <v>216.21568300000001</v>
      </c>
      <c r="H14" s="2">
        <f t="shared" si="2"/>
        <v>-2.2868676517810993E-3</v>
      </c>
      <c r="I14" s="11">
        <f t="shared" si="3"/>
        <v>2.6115584832671854</v>
      </c>
      <c r="J14">
        <v>991.64587400000005</v>
      </c>
      <c r="K14" s="2">
        <f t="shared" si="4"/>
        <v>-4.9437627928261563E-3</v>
      </c>
      <c r="L14" s="11">
        <f t="shared" si="5"/>
        <v>2.7064143413936153</v>
      </c>
      <c r="M14">
        <v>1469.9998780000001</v>
      </c>
      <c r="N14" s="2">
        <f t="shared" si="6"/>
        <v>5.5671678051294471E-3</v>
      </c>
      <c r="O14" s="11">
        <f t="shared" si="7"/>
        <v>2.6293757319735471</v>
      </c>
      <c r="P14">
        <v>65.834075999999996</v>
      </c>
      <c r="Q14" s="2">
        <f t="shared" si="8"/>
        <v>-2.2043053817538683E-3</v>
      </c>
      <c r="R14" s="11">
        <f t="shared" si="9"/>
        <v>2.5166790865608459</v>
      </c>
      <c r="S14">
        <v>338.83578499999999</v>
      </c>
      <c r="T14" s="2">
        <f t="shared" si="10"/>
        <v>-4.026424056744804E-3</v>
      </c>
      <c r="U14" s="11">
        <f t="shared" si="11"/>
        <v>3.2908882296515998</v>
      </c>
      <c r="V14">
        <v>99.806365999999997</v>
      </c>
      <c r="W14" s="2">
        <f t="shared" si="12"/>
        <v>-2.8626942073526784E-2</v>
      </c>
      <c r="X14" s="11">
        <f t="shared" si="13"/>
        <v>2.4594593595582039</v>
      </c>
      <c r="Y14">
        <v>1927.3079829999999</v>
      </c>
      <c r="Z14" s="2">
        <f t="shared" si="14"/>
        <v>2.0604851077282937E-2</v>
      </c>
      <c r="AA14" s="11">
        <f t="shared" si="15"/>
        <v>13.68119831136201</v>
      </c>
      <c r="AB14">
        <v>424.14538599999997</v>
      </c>
      <c r="AC14" s="2">
        <f t="shared" si="16"/>
        <v>3.231688122703269E-2</v>
      </c>
      <c r="AD14" s="11">
        <f t="shared" si="17"/>
        <v>2.5531851252367566</v>
      </c>
      <c r="AE14">
        <v>77.729575999999994</v>
      </c>
      <c r="AF14" s="2">
        <f t="shared" si="18"/>
        <v>-4.7061592614816572E-4</v>
      </c>
      <c r="AG14" s="11">
        <f t="shared" si="19"/>
        <v>3.0447272616763228</v>
      </c>
      <c r="AH14">
        <v>84.004929000000004</v>
      </c>
      <c r="AI14" s="2">
        <f t="shared" si="20"/>
        <v>-2.6414204430768029E-3</v>
      </c>
      <c r="AJ14" s="11">
        <f t="shared" si="21"/>
        <v>35.269516853682454</v>
      </c>
      <c r="AK14">
        <v>106.658997</v>
      </c>
      <c r="AL14" s="2">
        <f t="shared" si="22"/>
        <v>-4.9799897967897078E-2</v>
      </c>
      <c r="AM14" s="11">
        <f t="shared" si="23"/>
        <v>11.655656324482111</v>
      </c>
      <c r="AN14">
        <v>8.4</v>
      </c>
      <c r="AO14" s="2">
        <f t="shared" si="24"/>
        <v>-4.5454545454545525E-2</v>
      </c>
      <c r="AP14" s="11">
        <f t="shared" si="25"/>
        <v>8.6348493280020016</v>
      </c>
      <c r="AQ14">
        <v>218.614014</v>
      </c>
      <c r="AR14" s="2">
        <f t="shared" si="26"/>
        <v>7.5342740288883991E-3</v>
      </c>
      <c r="AS14" s="11">
        <f t="shared" si="27"/>
        <v>2.4792134678936013</v>
      </c>
      <c r="AT14">
        <v>1151.269409</v>
      </c>
      <c r="AU14" s="2">
        <f t="shared" si="28"/>
        <v>9.466910884008195E-3</v>
      </c>
      <c r="AV14" s="11">
        <f t="shared" si="29"/>
        <v>2.6661519529694555</v>
      </c>
      <c r="AW14" s="12">
        <f t="shared" si="0"/>
        <v>98.670638823285216</v>
      </c>
      <c r="AX14" s="7">
        <f t="shared" si="30"/>
        <v>-8.1179256260375254E-3</v>
      </c>
    </row>
    <row r="15" spans="3:50" x14ac:dyDescent="0.3">
      <c r="C15" s="8">
        <v>44861</v>
      </c>
      <c r="D15">
        <v>105.989754</v>
      </c>
      <c r="E15" s="2">
        <f t="shared" si="1"/>
        <v>2.6653871643849136E-2</v>
      </c>
      <c r="F15" s="11">
        <f t="shared" si="31"/>
        <v>2.5376470717017146</v>
      </c>
      <c r="G15">
        <v>217.07171600000001</v>
      </c>
      <c r="H15" s="2">
        <f t="shared" si="2"/>
        <v>3.9591623887893501E-3</v>
      </c>
      <c r="I15" s="11">
        <f t="shared" si="3"/>
        <v>2.6218980673902608</v>
      </c>
      <c r="J15">
        <v>997.00744599999996</v>
      </c>
      <c r="K15" s="2">
        <f t="shared" si="4"/>
        <v>5.4067405921560674E-3</v>
      </c>
      <c r="L15" s="11">
        <f t="shared" si="5"/>
        <v>2.7210472216724213</v>
      </c>
      <c r="M15">
        <v>1483.7767329999999</v>
      </c>
      <c r="N15" s="2">
        <f t="shared" si="6"/>
        <v>9.3720109818946629E-3</v>
      </c>
      <c r="O15" s="11">
        <f t="shared" si="7"/>
        <v>2.6540182702091304</v>
      </c>
      <c r="P15">
        <v>66.221908999999997</v>
      </c>
      <c r="Q15" s="2">
        <f t="shared" si="8"/>
        <v>5.8910677200056938E-3</v>
      </c>
      <c r="R15" s="11">
        <f t="shared" si="9"/>
        <v>2.5315050134892978</v>
      </c>
      <c r="S15">
        <v>338.34652699999998</v>
      </c>
      <c r="T15" s="2">
        <f t="shared" si="10"/>
        <v>-1.4439383962943086E-3</v>
      </c>
      <c r="U15" s="11">
        <f t="shared" si="11"/>
        <v>3.2861363897788927</v>
      </c>
      <c r="V15">
        <v>102.498451</v>
      </c>
      <c r="W15" s="2">
        <f t="shared" si="12"/>
        <v>2.6973079051891391E-2</v>
      </c>
      <c r="X15" s="11">
        <f t="shared" si="13"/>
        <v>2.5257985512884815</v>
      </c>
      <c r="Y15">
        <v>1942.0908199999999</v>
      </c>
      <c r="Z15" s="2">
        <f t="shared" si="14"/>
        <v>7.6701996413615081E-3</v>
      </c>
      <c r="AA15" s="11">
        <f t="shared" si="15"/>
        <v>13.786135833743215</v>
      </c>
      <c r="AB15">
        <v>418.30508400000002</v>
      </c>
      <c r="AC15" s="2">
        <f t="shared" si="16"/>
        <v>-1.3769575699215442E-2</v>
      </c>
      <c r="AD15" s="11">
        <f t="shared" si="17"/>
        <v>2.5180288493806984</v>
      </c>
      <c r="AE15">
        <v>80.437668000000002</v>
      </c>
      <c r="AF15" s="2">
        <f t="shared" si="18"/>
        <v>3.4839917305093948E-2</v>
      </c>
      <c r="AG15" s="11">
        <f t="shared" si="19"/>
        <v>3.1508053076896911</v>
      </c>
      <c r="AH15">
        <v>85.873688000000001</v>
      </c>
      <c r="AI15" s="2">
        <f t="shared" si="20"/>
        <v>2.2245825599114477E-2</v>
      </c>
      <c r="AJ15" s="11">
        <f t="shared" si="21"/>
        <v>36.054116374574505</v>
      </c>
      <c r="AK15">
        <v>110.751671</v>
      </c>
      <c r="AL15" s="2">
        <f t="shared" si="22"/>
        <v>3.8371577786354027E-2</v>
      </c>
      <c r="AM15" s="11">
        <f t="shared" si="23"/>
        <v>12.102902247787986</v>
      </c>
      <c r="AN15">
        <v>8.15</v>
      </c>
      <c r="AO15" s="2">
        <f t="shared" si="24"/>
        <v>-2.9761904761904767E-2</v>
      </c>
      <c r="AP15" s="11">
        <f t="shared" si="25"/>
        <v>8.3778597646686084</v>
      </c>
      <c r="AQ15">
        <v>223.76603700000001</v>
      </c>
      <c r="AR15" s="2">
        <f t="shared" si="26"/>
        <v>2.3566755423099384E-2</v>
      </c>
      <c r="AS15" s="11">
        <f t="shared" si="27"/>
        <v>2.537640485333104</v>
      </c>
      <c r="AT15">
        <v>1119.028564</v>
      </c>
      <c r="AU15" s="2">
        <f t="shared" si="28"/>
        <v>-2.8004604958629664E-2</v>
      </c>
      <c r="AV15" s="11">
        <f t="shared" si="29"/>
        <v>2.591487420766867</v>
      </c>
      <c r="AW15" s="12">
        <f t="shared" si="0"/>
        <v>99.99702686947488</v>
      </c>
      <c r="AX15" s="7">
        <f t="shared" si="30"/>
        <v>1.3442580913711977E-2</v>
      </c>
    </row>
    <row r="16" spans="3:50" x14ac:dyDescent="0.3">
      <c r="C16" s="8">
        <v>44862</v>
      </c>
      <c r="D16">
        <v>103.532875</v>
      </c>
      <c r="E16" s="2">
        <f t="shared" si="1"/>
        <v>-2.3180344394421404E-2</v>
      </c>
      <c r="F16" s="11">
        <f t="shared" si="31"/>
        <v>2.4788235386281738</v>
      </c>
      <c r="G16">
        <v>220.22551000000001</v>
      </c>
      <c r="H16" s="2">
        <f t="shared" si="2"/>
        <v>1.4528811298474276E-2</v>
      </c>
      <c r="I16" s="11">
        <f t="shared" si="3"/>
        <v>2.6599911296552081</v>
      </c>
      <c r="J16">
        <v>995.02703899999995</v>
      </c>
      <c r="K16" s="2">
        <f t="shared" si="4"/>
        <v>-1.9863512634187286E-3</v>
      </c>
      <c r="L16" s="11">
        <f t="shared" si="5"/>
        <v>2.7156422660858301</v>
      </c>
      <c r="M16">
        <v>1473.3587649999999</v>
      </c>
      <c r="N16" s="2">
        <f t="shared" si="6"/>
        <v>-7.0212504134204989E-3</v>
      </c>
      <c r="O16" s="11">
        <f t="shared" si="7"/>
        <v>2.6353837433321989</v>
      </c>
      <c r="P16">
        <v>66.367339999999999</v>
      </c>
      <c r="Q16" s="2">
        <f t="shared" si="8"/>
        <v>2.1961160920322964E-3</v>
      </c>
      <c r="R16" s="11">
        <f t="shared" si="9"/>
        <v>2.5370644923864822</v>
      </c>
      <c r="S16">
        <v>338.34652699999998</v>
      </c>
      <c r="T16" s="2">
        <f t="shared" si="10"/>
        <v>0</v>
      </c>
      <c r="U16" s="11">
        <f t="shared" si="11"/>
        <v>3.2861363897788927</v>
      </c>
      <c r="V16">
        <v>104.343025</v>
      </c>
      <c r="W16" s="2">
        <f t="shared" si="12"/>
        <v>1.7996115863253337E-2</v>
      </c>
      <c r="X16" s="11">
        <f t="shared" si="13"/>
        <v>2.5712531146647066</v>
      </c>
      <c r="Y16">
        <v>1952.9677730000001</v>
      </c>
      <c r="Z16" s="2">
        <f t="shared" si="14"/>
        <v>5.6006407568520711E-3</v>
      </c>
      <c r="AA16" s="11">
        <f t="shared" si="15"/>
        <v>13.863347027973175</v>
      </c>
      <c r="AB16">
        <v>429.63626099999999</v>
      </c>
      <c r="AC16" s="2">
        <f t="shared" si="16"/>
        <v>2.7088308111502535E-2</v>
      </c>
      <c r="AD16" s="11">
        <f t="shared" si="17"/>
        <v>2.5862379906863748</v>
      </c>
      <c r="AE16">
        <v>83.292145000000005</v>
      </c>
      <c r="AF16" s="2">
        <f t="shared" si="18"/>
        <v>3.5486819433899974E-2</v>
      </c>
      <c r="AG16" s="11">
        <f t="shared" si="19"/>
        <v>3.2626173667150487</v>
      </c>
      <c r="AH16">
        <v>88.854789999999994</v>
      </c>
      <c r="AI16" s="2">
        <f t="shared" si="20"/>
        <v>3.4714964145944105E-2</v>
      </c>
      <c r="AJ16" s="11">
        <f t="shared" si="21"/>
        <v>37.305733731831559</v>
      </c>
      <c r="AK16">
        <v>110.402298</v>
      </c>
      <c r="AL16" s="2">
        <f t="shared" si="22"/>
        <v>-3.1545618846690049E-3</v>
      </c>
      <c r="AM16" s="11">
        <f t="shared" si="23"/>
        <v>12.064722893663239</v>
      </c>
      <c r="AN16">
        <v>8.1</v>
      </c>
      <c r="AO16" s="2">
        <f t="shared" si="24"/>
        <v>-6.1349693251534498E-3</v>
      </c>
      <c r="AP16" s="11">
        <f t="shared" si="25"/>
        <v>8.3264618520019287</v>
      </c>
      <c r="AQ16">
        <v>222.97341900000001</v>
      </c>
      <c r="AR16" s="2">
        <f t="shared" si="26"/>
        <v>-3.5421729348498188E-3</v>
      </c>
      <c r="AS16" s="11">
        <f t="shared" si="27"/>
        <v>2.5286517238875779</v>
      </c>
      <c r="AT16">
        <v>1121.615845</v>
      </c>
      <c r="AU16" s="2">
        <f t="shared" si="28"/>
        <v>2.3120777102880741E-3</v>
      </c>
      <c r="AV16" s="11">
        <f t="shared" si="29"/>
        <v>2.5974791410689142</v>
      </c>
      <c r="AW16" s="12">
        <f t="shared" si="0"/>
        <v>101.41954640235932</v>
      </c>
      <c r="AX16" s="7">
        <f t="shared" si="30"/>
        <v>1.4225618275043761E-2</v>
      </c>
    </row>
    <row r="17" spans="3:50" x14ac:dyDescent="0.3">
      <c r="C17" s="8">
        <v>44865</v>
      </c>
      <c r="D17">
        <v>105.00700399999999</v>
      </c>
      <c r="E17" s="2">
        <f t="shared" si="1"/>
        <v>1.4238269728334974E-2</v>
      </c>
      <c r="F17" s="11">
        <f t="shared" si="31"/>
        <v>2.5141176967801075</v>
      </c>
      <c r="G17">
        <v>221.62219200000001</v>
      </c>
      <c r="H17" s="2">
        <f t="shared" si="2"/>
        <v>6.342053652185875E-3</v>
      </c>
      <c r="I17" s="11">
        <f t="shared" si="3"/>
        <v>2.6768609361138198</v>
      </c>
      <c r="J17">
        <v>1005.798462</v>
      </c>
      <c r="K17" s="2">
        <f t="shared" si="4"/>
        <v>1.0825256578781195E-2</v>
      </c>
      <c r="L17" s="11">
        <f t="shared" si="5"/>
        <v>2.7450397903923922</v>
      </c>
      <c r="M17">
        <v>1497.115601</v>
      </c>
      <c r="N17" s="2">
        <f t="shared" si="6"/>
        <v>1.6124270995190981E-2</v>
      </c>
      <c r="O17" s="11">
        <f t="shared" si="7"/>
        <v>2.677877384986008</v>
      </c>
      <c r="P17">
        <v>66.173430999999994</v>
      </c>
      <c r="Q17" s="2">
        <f t="shared" si="8"/>
        <v>-2.9217533805031559E-3</v>
      </c>
      <c r="R17" s="11">
        <f t="shared" si="9"/>
        <v>2.5296518156292973</v>
      </c>
      <c r="S17">
        <v>341.18408199999999</v>
      </c>
      <c r="T17" s="2">
        <f t="shared" si="10"/>
        <v>8.3865350271499217E-3</v>
      </c>
      <c r="U17" s="11">
        <f t="shared" si="11"/>
        <v>3.3136956877157653</v>
      </c>
      <c r="V17">
        <v>102.199326</v>
      </c>
      <c r="W17" s="2">
        <f t="shared" si="12"/>
        <v>-2.0544727354799175E-2</v>
      </c>
      <c r="X17" s="11">
        <f t="shared" si="13"/>
        <v>2.518427420463742</v>
      </c>
      <c r="Y17">
        <v>2000.480591</v>
      </c>
      <c r="Z17" s="2">
        <f t="shared" si="14"/>
        <v>2.4328521267411585E-2</v>
      </c>
      <c r="AA17" s="11">
        <f t="shared" si="15"/>
        <v>14.200621760980727</v>
      </c>
      <c r="AB17">
        <v>455.54321299999998</v>
      </c>
      <c r="AC17" s="2">
        <f t="shared" si="16"/>
        <v>6.0299733406347533E-2</v>
      </c>
      <c r="AD17" s="11">
        <f t="shared" si="17"/>
        <v>2.742187452050131</v>
      </c>
      <c r="AE17">
        <v>84.353415999999996</v>
      </c>
      <c r="AF17" s="2">
        <f t="shared" si="18"/>
        <v>1.2741549638324079E-2</v>
      </c>
      <c r="AG17" s="11">
        <f t="shared" si="19"/>
        <v>3.3041881678439067</v>
      </c>
      <c r="AH17">
        <v>91.257476999999994</v>
      </c>
      <c r="AI17" s="2">
        <f t="shared" si="20"/>
        <v>2.7040601862882152E-2</v>
      </c>
      <c r="AJ17" s="11">
        <f t="shared" si="21"/>
        <v>38.314503224876709</v>
      </c>
      <c r="AK17">
        <v>108.405869</v>
      </c>
      <c r="AL17" s="2">
        <f t="shared" si="22"/>
        <v>-1.808321960834558E-2</v>
      </c>
      <c r="AM17" s="11">
        <f t="shared" si="23"/>
        <v>11.846553860063292</v>
      </c>
      <c r="AN17">
        <v>7.95</v>
      </c>
      <c r="AO17" s="2">
        <f t="shared" si="24"/>
        <v>-1.851851851851849E-2</v>
      </c>
      <c r="AP17" s="11">
        <f t="shared" si="25"/>
        <v>8.1722681140018931</v>
      </c>
      <c r="AQ17">
        <v>223.91464199999999</v>
      </c>
      <c r="AR17" s="2">
        <f t="shared" si="26"/>
        <v>4.2212341014513655E-3</v>
      </c>
      <c r="AS17" s="11">
        <f t="shared" si="27"/>
        <v>2.5393257547751458</v>
      </c>
      <c r="AT17">
        <v>1140.4229740000001</v>
      </c>
      <c r="AU17" s="2">
        <f t="shared" si="28"/>
        <v>1.6767888117700469E-2</v>
      </c>
      <c r="AV17" s="11">
        <f t="shared" si="29"/>
        <v>2.6410333806944184</v>
      </c>
      <c r="AW17" s="12">
        <f t="shared" si="0"/>
        <v>102.73635244736737</v>
      </c>
      <c r="AX17" s="7">
        <f t="shared" si="30"/>
        <v>1.2983750092747659E-2</v>
      </c>
    </row>
    <row r="18" spans="3:50" x14ac:dyDescent="0.3">
      <c r="C18" s="8">
        <v>44866</v>
      </c>
      <c r="D18">
        <v>106.62854</v>
      </c>
      <c r="E18" s="2">
        <f t="shared" si="1"/>
        <v>1.5442169933731265E-2</v>
      </c>
      <c r="F18" s="11">
        <f t="shared" si="31"/>
        <v>2.5529411294871869</v>
      </c>
      <c r="G18">
        <v>221.351868</v>
      </c>
      <c r="H18" s="2">
        <f t="shared" si="2"/>
        <v>-1.219751494922594E-3</v>
      </c>
      <c r="I18" s="11">
        <f t="shared" si="3"/>
        <v>2.673595830985295</v>
      </c>
      <c r="J18">
        <v>1024.056763</v>
      </c>
      <c r="K18" s="2">
        <f t="shared" si="4"/>
        <v>1.8153041279953763E-2</v>
      </c>
      <c r="L18" s="11">
        <f t="shared" si="5"/>
        <v>2.794870611022501</v>
      </c>
      <c r="M18">
        <v>1531.533813</v>
      </c>
      <c r="N18" s="2">
        <f t="shared" si="6"/>
        <v>2.2989682277714696E-2</v>
      </c>
      <c r="O18" s="11">
        <f t="shared" si="7"/>
        <v>2.739440935245514</v>
      </c>
      <c r="P18">
        <v>66.415824999999998</v>
      </c>
      <c r="Q18" s="2">
        <f t="shared" si="8"/>
        <v>3.6630109144559775E-3</v>
      </c>
      <c r="R18" s="11">
        <f t="shared" si="9"/>
        <v>2.538917957839721</v>
      </c>
      <c r="S18">
        <v>341.96679699999999</v>
      </c>
      <c r="T18" s="2">
        <f t="shared" si="10"/>
        <v>2.294113475082904E-3</v>
      </c>
      <c r="U18" s="11">
        <f t="shared" si="11"/>
        <v>3.3212976816452779</v>
      </c>
      <c r="V18">
        <v>101.70079800000001</v>
      </c>
      <c r="W18" s="2">
        <f t="shared" si="12"/>
        <v>-4.8779969449113114E-3</v>
      </c>
      <c r="X18" s="11">
        <f t="shared" si="13"/>
        <v>2.5061425392007388</v>
      </c>
      <c r="Y18">
        <v>2001.8154300000001</v>
      </c>
      <c r="Z18" s="2">
        <f t="shared" si="14"/>
        <v>6.6725916062648771E-4</v>
      </c>
      <c r="AA18" s="11">
        <f t="shared" si="15"/>
        <v>14.210097255937333</v>
      </c>
      <c r="AB18">
        <v>457.04074100000003</v>
      </c>
      <c r="AC18" s="2">
        <f t="shared" si="16"/>
        <v>3.287345650784701E-3</v>
      </c>
      <c r="AD18" s="11">
        <f t="shared" si="17"/>
        <v>2.7512019700442645</v>
      </c>
      <c r="AE18">
        <v>84.829170000000005</v>
      </c>
      <c r="AF18" s="2">
        <f t="shared" si="18"/>
        <v>5.6400086986401199E-3</v>
      </c>
      <c r="AG18" s="11">
        <f t="shared" si="19"/>
        <v>3.3228238178524903</v>
      </c>
      <c r="AH18">
        <v>91.791404999999997</v>
      </c>
      <c r="AI18" s="2">
        <f t="shared" si="20"/>
        <v>5.8507863415948602E-3</v>
      </c>
      <c r="AJ18" s="11">
        <f t="shared" si="21"/>
        <v>38.538673197029809</v>
      </c>
      <c r="AK18">
        <v>106.409447</v>
      </c>
      <c r="AL18" s="2">
        <f t="shared" si="22"/>
        <v>-1.8416180031728735E-2</v>
      </c>
      <c r="AM18" s="11">
        <f t="shared" si="23"/>
        <v>11.628385591420795</v>
      </c>
      <c r="AN18">
        <v>8.1999999999999993</v>
      </c>
      <c r="AO18" s="2">
        <f t="shared" si="24"/>
        <v>3.1446540880503138E-2</v>
      </c>
      <c r="AP18" s="11">
        <f t="shared" si="25"/>
        <v>8.4292576773352863</v>
      </c>
      <c r="AQ18">
        <v>228.47221400000001</v>
      </c>
      <c r="AR18" s="2">
        <f t="shared" si="26"/>
        <v>2.0354059740318453E-2</v>
      </c>
      <c r="AS18" s="11">
        <f t="shared" si="27"/>
        <v>2.5910113428879682</v>
      </c>
      <c r="AT18">
        <v>1132.412476</v>
      </c>
      <c r="AU18" s="2">
        <f t="shared" si="28"/>
        <v>-7.024146463748937E-3</v>
      </c>
      <c r="AV18" s="11">
        <f t="shared" si="29"/>
        <v>2.6224823754127708</v>
      </c>
      <c r="AW18" s="12">
        <f t="shared" si="0"/>
        <v>103.22113991334695</v>
      </c>
      <c r="AX18" s="7">
        <f t="shared" si="30"/>
        <v>4.7187529480174906E-3</v>
      </c>
    </row>
    <row r="19" spans="3:50" x14ac:dyDescent="0.3">
      <c r="C19" s="8">
        <v>44867</v>
      </c>
      <c r="D19">
        <v>105.252686</v>
      </c>
      <c r="E19" s="2">
        <f t="shared" si="1"/>
        <v>-1.2903243353046046E-2</v>
      </c>
      <c r="F19" s="11">
        <f t="shared" si="31"/>
        <v>2.5199999088274136</v>
      </c>
      <c r="G19">
        <v>221.48703</v>
      </c>
      <c r="H19" s="2">
        <f t="shared" si="2"/>
        <v>6.106205527933728E-4</v>
      </c>
      <c r="I19" s="11">
        <f t="shared" si="3"/>
        <v>2.6752283835495572</v>
      </c>
      <c r="J19">
        <v>1009.710876</v>
      </c>
      <c r="K19" s="2">
        <f t="shared" si="4"/>
        <v>-1.4008878724625973E-2</v>
      </c>
      <c r="L19" s="11">
        <f t="shared" si="5"/>
        <v>2.7557176075816656</v>
      </c>
      <c r="M19">
        <v>1512.353149</v>
      </c>
      <c r="N19" s="2">
        <f t="shared" si="6"/>
        <v>-1.2523826661344439E-2</v>
      </c>
      <c r="O19" s="11">
        <f t="shared" si="7"/>
        <v>2.7051326518235079</v>
      </c>
      <c r="P19">
        <v>66.512778999999995</v>
      </c>
      <c r="Q19" s="2">
        <f t="shared" si="8"/>
        <v>1.459802690096712E-3</v>
      </c>
      <c r="R19" s="11">
        <f t="shared" si="9"/>
        <v>2.5426242771045104</v>
      </c>
      <c r="S19">
        <v>347.00576799999999</v>
      </c>
      <c r="T19" s="2">
        <f t="shared" si="10"/>
        <v>1.4735263903413509E-2</v>
      </c>
      <c r="U19" s="11">
        <f t="shared" si="11"/>
        <v>3.3702378794861167</v>
      </c>
      <c r="V19">
        <v>101.50138099999999</v>
      </c>
      <c r="W19" s="2">
        <f t="shared" si="12"/>
        <v>-1.9608204057554035E-3</v>
      </c>
      <c r="X19" s="11">
        <f t="shared" si="13"/>
        <v>2.5012284437701422</v>
      </c>
      <c r="Y19">
        <v>1990.7901609999999</v>
      </c>
      <c r="Z19" s="2">
        <f t="shared" si="14"/>
        <v>-5.5076351369717225E-3</v>
      </c>
      <c r="AA19" s="11">
        <f t="shared" si="15"/>
        <v>14.131833224990746</v>
      </c>
      <c r="AB19">
        <v>463.979218</v>
      </c>
      <c r="AC19" s="2">
        <f t="shared" si="16"/>
        <v>1.518130962421127E-2</v>
      </c>
      <c r="AD19" s="11">
        <f t="shared" si="17"/>
        <v>2.7929688189902464</v>
      </c>
      <c r="AE19">
        <v>84.975555</v>
      </c>
      <c r="AF19" s="2">
        <f t="shared" si="18"/>
        <v>1.7256446102207335E-3</v>
      </c>
      <c r="AG19" s="11">
        <f t="shared" si="19"/>
        <v>3.3285578308644803</v>
      </c>
      <c r="AH19">
        <v>92.013878000000005</v>
      </c>
      <c r="AI19" s="2">
        <f t="shared" si="20"/>
        <v>2.4236800820296445E-3</v>
      </c>
      <c r="AJ19" s="11">
        <f t="shared" si="21"/>
        <v>38.632078611645298</v>
      </c>
      <c r="AK19">
        <v>108.954887</v>
      </c>
      <c r="AL19" s="2">
        <f t="shared" si="22"/>
        <v>2.3921184366271442E-2</v>
      </c>
      <c r="AM19" s="11">
        <f t="shared" si="23"/>
        <v>11.906550347035266</v>
      </c>
      <c r="AN19">
        <v>8</v>
      </c>
      <c r="AO19" s="2">
        <f t="shared" si="24"/>
        <v>-2.4390243902438935E-2</v>
      </c>
      <c r="AP19" s="11">
        <f t="shared" si="25"/>
        <v>8.2236660266685728</v>
      </c>
      <c r="AQ19">
        <v>226.936508</v>
      </c>
      <c r="AR19" s="2">
        <f t="shared" si="26"/>
        <v>-6.7216313665170446E-3</v>
      </c>
      <c r="AS19" s="11">
        <f t="shared" si="27"/>
        <v>2.573595519774611</v>
      </c>
      <c r="AT19">
        <v>1109.5253909999999</v>
      </c>
      <c r="AU19" s="2">
        <f t="shared" si="28"/>
        <v>-2.0210908555903351E-2</v>
      </c>
      <c r="AV19" s="11">
        <f t="shared" si="29"/>
        <v>2.5694796239338351</v>
      </c>
      <c r="AW19" s="12">
        <f t="shared" si="0"/>
        <v>103.22889915604597</v>
      </c>
      <c r="AX19" s="7">
        <f t="shared" si="30"/>
        <v>7.5171061911794013E-5</v>
      </c>
    </row>
    <row r="20" spans="3:50" x14ac:dyDescent="0.3">
      <c r="C20" s="8">
        <v>44868</v>
      </c>
      <c r="D20">
        <v>108.053535</v>
      </c>
      <c r="E20" s="2">
        <f t="shared" si="1"/>
        <v>2.6610712813542881E-2</v>
      </c>
      <c r="F20" s="11">
        <f t="shared" si="31"/>
        <v>2.5870589026913744</v>
      </c>
      <c r="G20">
        <v>221.84747300000001</v>
      </c>
      <c r="H20" s="2">
        <f t="shared" si="2"/>
        <v>1.627377458625956E-3</v>
      </c>
      <c r="I20" s="11">
        <f t="shared" si="3"/>
        <v>2.6795819899176219</v>
      </c>
      <c r="J20">
        <v>1009.662659</v>
      </c>
      <c r="K20" s="2">
        <f t="shared" si="4"/>
        <v>-4.7753273878736735E-5</v>
      </c>
      <c r="L20" s="11">
        <f t="shared" si="5"/>
        <v>2.7555860130440184</v>
      </c>
      <c r="M20">
        <v>1490.3975829999999</v>
      </c>
      <c r="N20" s="2">
        <f t="shared" si="6"/>
        <v>-1.4517486219748021E-2</v>
      </c>
      <c r="O20" s="11">
        <f t="shared" si="7"/>
        <v>2.6658609258280697</v>
      </c>
      <c r="P20">
        <v>66.609734000000003</v>
      </c>
      <c r="Q20" s="2">
        <f t="shared" si="8"/>
        <v>1.4576898072475863E-3</v>
      </c>
      <c r="R20" s="11">
        <f t="shared" si="9"/>
        <v>2.5463306345969059</v>
      </c>
      <c r="S20">
        <v>346.07629400000002</v>
      </c>
      <c r="T20" s="2">
        <f t="shared" si="10"/>
        <v>-2.6785548994101571E-3</v>
      </c>
      <c r="U20" s="11">
        <f t="shared" si="11"/>
        <v>3.3612105123018416</v>
      </c>
      <c r="V20">
        <v>101.102554</v>
      </c>
      <c r="W20" s="2">
        <f t="shared" si="12"/>
        <v>-3.9292765878722324E-3</v>
      </c>
      <c r="X20" s="11">
        <f t="shared" si="13"/>
        <v>2.4914004254051161</v>
      </c>
      <c r="Y20">
        <v>1986.241577</v>
      </c>
      <c r="Z20" s="2">
        <f t="shared" si="14"/>
        <v>-2.2848133816951721E-3</v>
      </c>
      <c r="AA20" s="11">
        <f t="shared" si="15"/>
        <v>14.099544623330402</v>
      </c>
      <c r="AB20">
        <v>461.28369099999998</v>
      </c>
      <c r="AC20" s="2">
        <f t="shared" si="16"/>
        <v>-5.8095856353636011E-3</v>
      </c>
      <c r="AD20" s="11">
        <f t="shared" si="17"/>
        <v>2.7767428274594224</v>
      </c>
      <c r="AE20">
        <v>85.487892000000002</v>
      </c>
      <c r="AF20" s="2">
        <f t="shared" si="18"/>
        <v>6.0292280527030062E-3</v>
      </c>
      <c r="AG20" s="11">
        <f t="shared" si="19"/>
        <v>3.3486264651133726</v>
      </c>
      <c r="AH20">
        <v>92.681290000000004</v>
      </c>
      <c r="AI20" s="2">
        <f t="shared" si="20"/>
        <v>7.2533841036457325E-3</v>
      </c>
      <c r="AJ20" s="11">
        <f t="shared" si="21"/>
        <v>38.912291916537797</v>
      </c>
      <c r="AK20">
        <v>110.801582</v>
      </c>
      <c r="AL20" s="2">
        <f t="shared" si="22"/>
        <v>1.6949170898594046E-2</v>
      </c>
      <c r="AM20" s="11">
        <f t="shared" si="23"/>
        <v>12.108356503679881</v>
      </c>
      <c r="AN20">
        <v>8.0500000000000007</v>
      </c>
      <c r="AO20" s="2">
        <f t="shared" si="24"/>
        <v>6.2500000000000888E-3</v>
      </c>
      <c r="AP20" s="11">
        <f t="shared" si="25"/>
        <v>8.2750639393352525</v>
      </c>
      <c r="AQ20">
        <v>225.301727</v>
      </c>
      <c r="AR20" s="2">
        <f t="shared" si="26"/>
        <v>-7.203693290283697E-3</v>
      </c>
      <c r="AS20" s="11">
        <f t="shared" si="27"/>
        <v>2.5550561269969063</v>
      </c>
      <c r="AT20">
        <v>1129.0789789999999</v>
      </c>
      <c r="AU20" s="2">
        <f t="shared" si="28"/>
        <v>1.7623380373816167E-2</v>
      </c>
      <c r="AV20" s="11">
        <f t="shared" si="29"/>
        <v>2.614762540709191</v>
      </c>
      <c r="AW20" s="12">
        <f t="shared" si="0"/>
        <v>103.77747434694717</v>
      </c>
      <c r="AX20" s="7">
        <f t="shared" si="30"/>
        <v>5.3141629464821261E-3</v>
      </c>
    </row>
    <row r="21" spans="3:50" x14ac:dyDescent="0.3">
      <c r="C21" s="8">
        <v>44869</v>
      </c>
      <c r="D21">
        <v>107.070778</v>
      </c>
      <c r="E21" s="2">
        <f t="shared" si="1"/>
        <v>-9.0950934645497306E-3</v>
      </c>
      <c r="F21" s="11">
        <f t="shared" si="31"/>
        <v>2.5635293601731011</v>
      </c>
      <c r="G21">
        <v>221.712311</v>
      </c>
      <c r="H21" s="2">
        <f t="shared" si="2"/>
        <v>-6.0925643268427976E-4</v>
      </c>
      <c r="I21" s="11">
        <f t="shared" si="3"/>
        <v>2.6779494373533597</v>
      </c>
      <c r="J21">
        <v>1009.855835</v>
      </c>
      <c r="K21" s="2">
        <f t="shared" si="4"/>
        <v>1.9132726983417392E-4</v>
      </c>
      <c r="L21" s="11">
        <f t="shared" si="5"/>
        <v>2.7561132317926873</v>
      </c>
      <c r="M21">
        <v>1474.089111</v>
      </c>
      <c r="N21" s="2">
        <f t="shared" si="6"/>
        <v>-1.0942363424377599E-2</v>
      </c>
      <c r="O21" s="11">
        <f t="shared" si="7"/>
        <v>2.6366901067388113</v>
      </c>
      <c r="P21">
        <v>66.415824999999998</v>
      </c>
      <c r="Q21" s="2">
        <f t="shared" si="8"/>
        <v>-2.911121068281175E-3</v>
      </c>
      <c r="R21" s="11">
        <f t="shared" si="9"/>
        <v>2.538917957839721</v>
      </c>
      <c r="S21">
        <v>345.978455</v>
      </c>
      <c r="T21" s="2">
        <f t="shared" si="10"/>
        <v>-2.8270933807450493E-4</v>
      </c>
      <c r="U21" s="11">
        <f t="shared" si="11"/>
        <v>3.3602602667027797</v>
      </c>
      <c r="V21">
        <v>104.143608</v>
      </c>
      <c r="W21" s="2">
        <f t="shared" si="12"/>
        <v>3.0078903842527982E-2</v>
      </c>
      <c r="X21" s="11">
        <f t="shared" si="13"/>
        <v>2.56633901923411</v>
      </c>
      <c r="Y21">
        <v>1992.5699460000001</v>
      </c>
      <c r="Z21" s="2">
        <f t="shared" si="14"/>
        <v>3.1861023720782811E-3</v>
      </c>
      <c r="AA21" s="11">
        <f t="shared" si="15"/>
        <v>14.144467215900018</v>
      </c>
      <c r="AB21">
        <v>462.08236699999998</v>
      </c>
      <c r="AC21" s="2">
        <f t="shared" si="16"/>
        <v>1.7314204156417823E-3</v>
      </c>
      <c r="AD21" s="11">
        <f t="shared" si="17"/>
        <v>2.7815505366798723</v>
      </c>
      <c r="AE21">
        <v>85.597686999999993</v>
      </c>
      <c r="AF21" s="2">
        <f t="shared" si="18"/>
        <v>1.2843339264931863E-3</v>
      </c>
      <c r="AG21" s="11">
        <f t="shared" si="19"/>
        <v>3.3529272196896707</v>
      </c>
      <c r="AH21">
        <v>92.547805999999994</v>
      </c>
      <c r="AI21" s="2">
        <f t="shared" si="20"/>
        <v>-1.4402475407928605E-3</v>
      </c>
      <c r="AJ21" s="11">
        <f t="shared" si="21"/>
        <v>38.85624858379839</v>
      </c>
      <c r="AK21">
        <v>116.19193300000001</v>
      </c>
      <c r="AL21" s="2">
        <f t="shared" si="22"/>
        <v>4.8648682651480701E-2</v>
      </c>
      <c r="AM21" s="11">
        <f t="shared" si="23"/>
        <v>12.697412096658395</v>
      </c>
      <c r="AN21">
        <v>8.15</v>
      </c>
      <c r="AO21" s="2">
        <f t="shared" si="24"/>
        <v>1.2422360248447228E-2</v>
      </c>
      <c r="AP21" s="11">
        <f t="shared" si="25"/>
        <v>8.3778597646686102</v>
      </c>
      <c r="AQ21">
        <v>226.19343599999999</v>
      </c>
      <c r="AR21" s="2">
        <f t="shared" si="26"/>
        <v>3.9578436076523893E-3</v>
      </c>
      <c r="AS21" s="11">
        <f t="shared" si="27"/>
        <v>2.565168639556334</v>
      </c>
      <c r="AT21">
        <v>1108.6795649999999</v>
      </c>
      <c r="AU21" s="2">
        <f t="shared" si="28"/>
        <v>-1.8067304749635249E-2</v>
      </c>
      <c r="AV21" s="11">
        <f t="shared" si="29"/>
        <v>2.5675208290382674</v>
      </c>
      <c r="AW21" s="12">
        <f t="shared" si="0"/>
        <v>104.44295426582413</v>
      </c>
      <c r="AX21" s="7">
        <f t="shared" si="30"/>
        <v>6.412566147564247E-3</v>
      </c>
    </row>
    <row r="22" spans="3:50" x14ac:dyDescent="0.3">
      <c r="C22" s="8">
        <v>44872</v>
      </c>
      <c r="D22">
        <v>107.75870500000001</v>
      </c>
      <c r="E22" s="2">
        <f t="shared" si="1"/>
        <v>6.424974328663291E-3</v>
      </c>
      <c r="F22" s="11">
        <f t="shared" si="31"/>
        <v>2.5799999705029877</v>
      </c>
      <c r="G22">
        <v>224.86613500000001</v>
      </c>
      <c r="H22" s="2">
        <f t="shared" si="2"/>
        <v>1.4224848344122965E-2</v>
      </c>
      <c r="I22" s="11">
        <f t="shared" si="3"/>
        <v>2.7160428619729404</v>
      </c>
      <c r="J22">
        <v>1011.594666</v>
      </c>
      <c r="K22" s="2">
        <f t="shared" si="4"/>
        <v>1.7218606257793923E-3</v>
      </c>
      <c r="L22" s="11">
        <f t="shared" si="5"/>
        <v>2.7608588746467007</v>
      </c>
      <c r="M22">
        <v>1467.7116699999999</v>
      </c>
      <c r="N22" s="2">
        <f t="shared" si="6"/>
        <v>-4.3263605655927684E-3</v>
      </c>
      <c r="O22" s="11">
        <f t="shared" si="7"/>
        <v>2.625282834637328</v>
      </c>
      <c r="P22">
        <v>67.967140000000001</v>
      </c>
      <c r="Q22" s="2">
        <f t="shared" si="8"/>
        <v>2.3357610930828665E-2</v>
      </c>
      <c r="R22" s="11">
        <f t="shared" si="9"/>
        <v>2.5982210156842354</v>
      </c>
      <c r="S22">
        <v>345.88055400000002</v>
      </c>
      <c r="T22" s="2">
        <f t="shared" si="10"/>
        <v>-2.8296848715614331E-4</v>
      </c>
      <c r="U22" s="11">
        <f t="shared" si="11"/>
        <v>3.3593094189386599</v>
      </c>
      <c r="V22">
        <v>104.991119</v>
      </c>
      <c r="W22" s="2">
        <f t="shared" si="12"/>
        <v>8.137907033142211E-3</v>
      </c>
      <c r="X22" s="11">
        <f t="shared" si="13"/>
        <v>2.5872236475881625</v>
      </c>
      <c r="Y22">
        <v>1995.0914310000001</v>
      </c>
      <c r="Z22" s="2">
        <f t="shared" si="14"/>
        <v>1.2654436573540373E-3</v>
      </c>
      <c r="AA22" s="11">
        <f t="shared" si="15"/>
        <v>14.162366242225032</v>
      </c>
      <c r="AB22">
        <v>456.24206500000003</v>
      </c>
      <c r="AC22" s="2">
        <f t="shared" si="16"/>
        <v>-1.2639092977984046E-2</v>
      </c>
      <c r="AD22" s="11">
        <f t="shared" si="17"/>
        <v>2.7463942608238141</v>
      </c>
      <c r="AE22">
        <v>87.098113999999995</v>
      </c>
      <c r="AF22" s="2">
        <f t="shared" si="18"/>
        <v>1.7528826450649238E-2</v>
      </c>
      <c r="AG22" s="11">
        <f t="shared" si="19"/>
        <v>3.4117000990252686</v>
      </c>
      <c r="AH22">
        <v>94.931610000000006</v>
      </c>
      <c r="AI22" s="2">
        <f t="shared" si="20"/>
        <v>2.5757541999429145E-2</v>
      </c>
      <c r="AJ22" s="11">
        <f t="shared" si="21"/>
        <v>39.857090038635839</v>
      </c>
      <c r="AK22">
        <v>114.744522</v>
      </c>
      <c r="AL22" s="2">
        <f t="shared" si="22"/>
        <v>-1.2457069631503614E-2</v>
      </c>
      <c r="AM22" s="11">
        <f t="shared" si="23"/>
        <v>12.539239550030425</v>
      </c>
      <c r="AN22">
        <v>8.15</v>
      </c>
      <c r="AO22" s="2">
        <f t="shared" si="24"/>
        <v>0</v>
      </c>
      <c r="AP22" s="11">
        <f t="shared" si="25"/>
        <v>8.3778597646686102</v>
      </c>
      <c r="AQ22">
        <v>227.035583</v>
      </c>
      <c r="AR22" s="2">
        <f t="shared" si="26"/>
        <v>3.7231274916396107E-3</v>
      </c>
      <c r="AS22" s="11">
        <f t="shared" si="27"/>
        <v>2.574719089438958</v>
      </c>
      <c r="AT22">
        <v>1107.286499</v>
      </c>
      <c r="AU22" s="2">
        <f t="shared" si="28"/>
        <v>-1.2565091339081791E-3</v>
      </c>
      <c r="AV22" s="11">
        <f t="shared" si="29"/>
        <v>2.5642947156650813</v>
      </c>
      <c r="AW22" s="12">
        <f t="shared" si="0"/>
        <v>105.46060238448405</v>
      </c>
      <c r="AX22" s="7">
        <f t="shared" si="30"/>
        <v>9.74357845211693E-3</v>
      </c>
    </row>
    <row r="23" spans="3:50" x14ac:dyDescent="0.3">
      <c r="C23" s="8">
        <v>44874</v>
      </c>
      <c r="D23">
        <v>106.18631000000001</v>
      </c>
      <c r="E23" s="2">
        <f t="shared" si="1"/>
        <v>-1.4591814183364638E-2</v>
      </c>
      <c r="F23" s="11">
        <f t="shared" si="31"/>
        <v>2.5423530903403218</v>
      </c>
      <c r="G23">
        <v>230.49790999999999</v>
      </c>
      <c r="H23" s="2">
        <f t="shared" si="2"/>
        <v>2.5045011780008508E-2</v>
      </c>
      <c r="I23" s="11">
        <f t="shared" si="3"/>
        <v>2.7840661874460606</v>
      </c>
      <c r="J23">
        <v>1017.680786</v>
      </c>
      <c r="K23" s="2">
        <f t="shared" si="4"/>
        <v>6.0163622887272616E-3</v>
      </c>
      <c r="L23" s="11">
        <f t="shared" si="5"/>
        <v>2.7774692018646232</v>
      </c>
      <c r="M23">
        <v>1471.362793</v>
      </c>
      <c r="N23" s="2">
        <f t="shared" si="6"/>
        <v>2.4876296037081858E-3</v>
      </c>
      <c r="O23" s="11">
        <f t="shared" si="7"/>
        <v>2.6318135659348787</v>
      </c>
      <c r="P23">
        <v>67.433875999999998</v>
      </c>
      <c r="Q23" s="2">
        <f t="shared" si="8"/>
        <v>-7.845909067234591E-3</v>
      </c>
      <c r="R23" s="11">
        <f t="shared" si="9"/>
        <v>2.5778356098585991</v>
      </c>
      <c r="S23">
        <v>352.92538500000001</v>
      </c>
      <c r="T23" s="2">
        <f t="shared" si="10"/>
        <v>2.0367814606888857E-2</v>
      </c>
      <c r="U23" s="11">
        <f t="shared" si="11"/>
        <v>3.4277312103907782</v>
      </c>
      <c r="V23">
        <v>106.985252</v>
      </c>
      <c r="W23" s="2">
        <f t="shared" si="12"/>
        <v>1.8993349332718346E-2</v>
      </c>
      <c r="X23" s="11">
        <f t="shared" si="13"/>
        <v>2.6363636901286744</v>
      </c>
      <c r="Y23">
        <v>1981.099731</v>
      </c>
      <c r="Z23" s="2">
        <f t="shared" si="14"/>
        <v>-7.0130620494855966E-3</v>
      </c>
      <c r="AA23" s="11">
        <f t="shared" si="15"/>
        <v>14.063044689000767</v>
      </c>
      <c r="AB23">
        <v>457.48998999999998</v>
      </c>
      <c r="AC23" s="2">
        <f t="shared" si="16"/>
        <v>2.7352256526367302E-3</v>
      </c>
      <c r="AD23" s="11">
        <f t="shared" si="17"/>
        <v>2.7539062688582736</v>
      </c>
      <c r="AE23">
        <v>86.549171000000001</v>
      </c>
      <c r="AF23" s="2">
        <f t="shared" si="18"/>
        <v>-6.3025819365043478E-3</v>
      </c>
      <c r="AG23" s="11">
        <f t="shared" si="19"/>
        <v>3.3901975796083819</v>
      </c>
      <c r="AH23">
        <v>94.277237</v>
      </c>
      <c r="AI23" s="2">
        <f t="shared" si="20"/>
        <v>-6.8930991479024817E-3</v>
      </c>
      <c r="AJ23" s="11">
        <f t="shared" si="21"/>
        <v>39.582351165252646</v>
      </c>
      <c r="AK23">
        <v>111.30069</v>
      </c>
      <c r="AL23" s="2">
        <f t="shared" si="22"/>
        <v>-3.0013040622540621E-2</v>
      </c>
      <c r="AM23" s="11">
        <f t="shared" si="23"/>
        <v>12.162898844039594</v>
      </c>
      <c r="AN23">
        <v>8.25</v>
      </c>
      <c r="AO23" s="2">
        <f t="shared" si="24"/>
        <v>1.2269938650306678E-2</v>
      </c>
      <c r="AP23" s="11">
        <f t="shared" si="25"/>
        <v>8.480655590001966</v>
      </c>
      <c r="AQ23">
        <v>229.21528599999999</v>
      </c>
      <c r="AR23" s="2">
        <f t="shared" si="26"/>
        <v>9.6007109158742221E-3</v>
      </c>
      <c r="AS23" s="11">
        <f t="shared" si="27"/>
        <v>2.5994382231062443</v>
      </c>
      <c r="AT23">
        <v>1139.1293949999999</v>
      </c>
      <c r="AU23" s="2">
        <f t="shared" si="28"/>
        <v>2.8757594379374751E-2</v>
      </c>
      <c r="AV23" s="11">
        <f t="shared" si="29"/>
        <v>2.6380376629673519</v>
      </c>
      <c r="AW23" s="12">
        <f t="shared" si="0"/>
        <v>105.04816257879916</v>
      </c>
      <c r="AX23" s="7">
        <f t="shared" si="30"/>
        <v>-3.9108424981418866E-3</v>
      </c>
    </row>
    <row r="24" spans="3:50" x14ac:dyDescent="0.3">
      <c r="C24" s="8">
        <v>44875</v>
      </c>
      <c r="D24">
        <v>104.859589</v>
      </c>
      <c r="E24" s="2">
        <f t="shared" si="1"/>
        <v>-1.2494275391997434E-2</v>
      </c>
      <c r="F24" s="11">
        <f t="shared" si="31"/>
        <v>2.5105882306859142</v>
      </c>
      <c r="G24">
        <v>228.51551799999999</v>
      </c>
      <c r="H24" s="2">
        <f t="shared" si="2"/>
        <v>-8.6004771149551518E-3</v>
      </c>
      <c r="I24" s="11">
        <f t="shared" si="3"/>
        <v>2.7601218899144104</v>
      </c>
      <c r="J24">
        <v>1016.714783</v>
      </c>
      <c r="K24" s="2">
        <f t="shared" si="4"/>
        <v>-9.4922004354325296E-4</v>
      </c>
      <c r="L24" s="11">
        <f t="shared" si="5"/>
        <v>2.7748327724278892</v>
      </c>
      <c r="M24">
        <v>1462.356689</v>
      </c>
      <c r="N24" s="2">
        <f t="shared" si="6"/>
        <v>-6.1209268324892152E-3</v>
      </c>
      <c r="O24" s="11">
        <f t="shared" si="7"/>
        <v>2.6157044276610386</v>
      </c>
      <c r="P24">
        <v>67.482353000000003</v>
      </c>
      <c r="Q24" s="2">
        <f t="shared" si="8"/>
        <v>7.1888200524039547E-4</v>
      </c>
      <c r="R24" s="11">
        <f t="shared" si="9"/>
        <v>2.5796887694909945</v>
      </c>
      <c r="S24">
        <v>348.32672100000002</v>
      </c>
      <c r="T24" s="2">
        <f t="shared" si="10"/>
        <v>-1.3030131000636214E-2</v>
      </c>
      <c r="U24" s="11">
        <f t="shared" si="11"/>
        <v>3.3830674236844169</v>
      </c>
      <c r="V24">
        <v>102.498451</v>
      </c>
      <c r="W24" s="2">
        <f t="shared" si="12"/>
        <v>-4.1938500084105046E-2</v>
      </c>
      <c r="X24" s="11">
        <f t="shared" si="13"/>
        <v>2.5257985512884815</v>
      </c>
      <c r="Y24">
        <v>1955.5386960000001</v>
      </c>
      <c r="Z24" s="2">
        <f t="shared" si="14"/>
        <v>-1.2902447362959091E-2</v>
      </c>
      <c r="AA24" s="11">
        <f t="shared" si="15"/>
        <v>13.881596995137993</v>
      </c>
      <c r="AB24">
        <v>458.98751800000002</v>
      </c>
      <c r="AC24" s="2">
        <f t="shared" si="16"/>
        <v>3.2733568662344226E-3</v>
      </c>
      <c r="AD24" s="11">
        <f t="shared" si="17"/>
        <v>2.7629207868524071</v>
      </c>
      <c r="AE24">
        <v>85.487892000000002</v>
      </c>
      <c r="AF24" s="2">
        <f t="shared" si="18"/>
        <v>-1.2262150956939832E-2</v>
      </c>
      <c r="AG24" s="11">
        <f t="shared" si="19"/>
        <v>3.3486264651133717</v>
      </c>
      <c r="AH24">
        <v>93.155440999999996</v>
      </c>
      <c r="AI24" s="2">
        <f t="shared" si="20"/>
        <v>-1.1898906201504467E-2</v>
      </c>
      <c r="AJ24" s="11">
        <f t="shared" si="21"/>
        <v>39.111364481502292</v>
      </c>
      <c r="AK24">
        <v>110.701759</v>
      </c>
      <c r="AL24" s="2">
        <f t="shared" si="22"/>
        <v>-5.3811975469335582E-3</v>
      </c>
      <c r="AM24" s="11">
        <f t="shared" si="23"/>
        <v>12.097447882616446</v>
      </c>
      <c r="AN24">
        <v>8.3000000000000007</v>
      </c>
      <c r="AO24" s="2">
        <f t="shared" si="24"/>
        <v>6.0606060606060996E-3</v>
      </c>
      <c r="AP24" s="11">
        <f t="shared" si="25"/>
        <v>8.5320535026686457</v>
      </c>
      <c r="AQ24">
        <v>227.085114</v>
      </c>
      <c r="AR24" s="2">
        <f t="shared" si="26"/>
        <v>-9.2933243553398048E-3</v>
      </c>
      <c r="AS24" s="11">
        <f t="shared" si="27"/>
        <v>2.5752808005572496</v>
      </c>
      <c r="AT24">
        <v>1100.519775</v>
      </c>
      <c r="AU24" s="2">
        <f t="shared" si="28"/>
        <v>-3.3893972159326102E-2</v>
      </c>
      <c r="AV24" s="11">
        <f t="shared" si="29"/>
        <v>2.5486240878634829</v>
      </c>
      <c r="AW24" s="12">
        <f t="shared" si="0"/>
        <v>104.00771706746504</v>
      </c>
      <c r="AX24" s="7">
        <f t="shared" si="30"/>
        <v>-9.9044617801254953E-3</v>
      </c>
    </row>
    <row r="25" spans="3:50" x14ac:dyDescent="0.3">
      <c r="C25" s="8">
        <v>44876</v>
      </c>
      <c r="D25">
        <v>105.44924899999999</v>
      </c>
      <c r="E25" s="2">
        <f t="shared" si="1"/>
        <v>5.6233293075371726E-3</v>
      </c>
      <c r="F25" s="11">
        <f t="shared" si="31"/>
        <v>2.5247060950626881</v>
      </c>
      <c r="G25">
        <v>228.20013399999999</v>
      </c>
      <c r="H25" s="2">
        <f t="shared" si="2"/>
        <v>-1.3801425949550028E-3</v>
      </c>
      <c r="I25" s="11">
        <f t="shared" si="3"/>
        <v>2.7563125281268719</v>
      </c>
      <c r="J25">
        <v>1053.617798</v>
      </c>
      <c r="K25" s="2">
        <f t="shared" si="4"/>
        <v>3.6296329724951004E-2</v>
      </c>
      <c r="L25" s="11">
        <f t="shared" si="5"/>
        <v>2.8755490176675318</v>
      </c>
      <c r="M25">
        <v>1528.7102050000001</v>
      </c>
      <c r="N25" s="2">
        <f t="shared" si="6"/>
        <v>4.5374371724161477E-2</v>
      </c>
      <c r="O25" s="11">
        <f t="shared" si="7"/>
        <v>2.7343903726822658</v>
      </c>
      <c r="P25">
        <v>67.627791999999999</v>
      </c>
      <c r="Q25" s="2">
        <f t="shared" si="8"/>
        <v>2.1552153049553269E-3</v>
      </c>
      <c r="R25" s="11">
        <f t="shared" si="9"/>
        <v>2.5852485542090227</v>
      </c>
      <c r="S25">
        <v>348.66915899999998</v>
      </c>
      <c r="T25" s="2">
        <f t="shared" si="10"/>
        <v>9.830942599433623E-4</v>
      </c>
      <c r="U25" s="11">
        <f t="shared" si="11"/>
        <v>3.3863932978496423</v>
      </c>
      <c r="V25">
        <v>103.14653800000001</v>
      </c>
      <c r="W25" s="2">
        <f t="shared" si="12"/>
        <v>6.3228955528313868E-3</v>
      </c>
      <c r="X25" s="11">
        <f t="shared" si="13"/>
        <v>2.5417689117157716</v>
      </c>
      <c r="Y25">
        <v>1988.614746</v>
      </c>
      <c r="Z25" s="2">
        <f t="shared" si="14"/>
        <v>1.6914035026591945E-2</v>
      </c>
      <c r="AA25" s="11">
        <f t="shared" si="15"/>
        <v>14.116390812938791</v>
      </c>
      <c r="AB25">
        <v>444.36181599999998</v>
      </c>
      <c r="AC25" s="2">
        <f t="shared" si="16"/>
        <v>-3.186514104725624E-2</v>
      </c>
      <c r="AD25" s="11">
        <f t="shared" si="17"/>
        <v>2.6748799262769589</v>
      </c>
      <c r="AE25">
        <v>88.049599000000001</v>
      </c>
      <c r="AF25" s="2">
        <f t="shared" si="18"/>
        <v>2.9965728947907611E-2</v>
      </c>
      <c r="AG25" s="11">
        <f t="shared" si="19"/>
        <v>3.4489704981147491</v>
      </c>
      <c r="AH25">
        <v>93.389144999999999</v>
      </c>
      <c r="AI25" s="2">
        <f t="shared" si="20"/>
        <v>2.5087530850720352E-3</v>
      </c>
      <c r="AJ25" s="11">
        <f t="shared" si="21"/>
        <v>39.209485237806639</v>
      </c>
      <c r="AK25">
        <v>111.899612</v>
      </c>
      <c r="AL25" s="2">
        <f t="shared" si="22"/>
        <v>1.0820541704310349E-2</v>
      </c>
      <c r="AM25" s="11">
        <f t="shared" si="23"/>
        <v>12.228348821946019</v>
      </c>
      <c r="AN25">
        <v>8.1999999999999993</v>
      </c>
      <c r="AO25" s="2">
        <f t="shared" si="24"/>
        <v>-1.2048192771084487E-2</v>
      </c>
      <c r="AP25" s="11">
        <f t="shared" si="25"/>
        <v>8.4292576773352881</v>
      </c>
      <c r="AQ25">
        <v>227.63005100000001</v>
      </c>
      <c r="AR25" s="2">
        <f t="shared" si="26"/>
        <v>2.3997037516074737E-3</v>
      </c>
      <c r="AS25" s="11">
        <f t="shared" si="27"/>
        <v>2.5814607115557897</v>
      </c>
      <c r="AT25">
        <v>1102.0124510000001</v>
      </c>
      <c r="AU25" s="2">
        <f t="shared" si="28"/>
        <v>1.3563372816267627E-3</v>
      </c>
      <c r="AV25" s="11">
        <f t="shared" si="29"/>
        <v>2.5520808817307041</v>
      </c>
      <c r="AW25" s="12">
        <f t="shared" si="0"/>
        <v>104.64524334501873</v>
      </c>
      <c r="AX25" s="7">
        <f t="shared" si="30"/>
        <v>6.1296055285988693E-3</v>
      </c>
    </row>
    <row r="26" spans="3:50" x14ac:dyDescent="0.3">
      <c r="C26" s="8">
        <v>44879</v>
      </c>
      <c r="D26">
        <v>104.761314</v>
      </c>
      <c r="E26" s="2">
        <f t="shared" si="1"/>
        <v>-6.5238492120507363E-3</v>
      </c>
      <c r="F26" s="11">
        <f t="shared" si="31"/>
        <v>2.5082352931937537</v>
      </c>
      <c r="G26">
        <v>222.74854999999999</v>
      </c>
      <c r="H26" s="2">
        <f t="shared" si="2"/>
        <v>-2.3889486410205163E-2</v>
      </c>
      <c r="I26" s="11">
        <f t="shared" si="3"/>
        <v>2.6904656374439067</v>
      </c>
      <c r="J26">
        <v>1061.684082</v>
      </c>
      <c r="K26" s="2">
        <f t="shared" si="4"/>
        <v>7.6557970217583371E-3</v>
      </c>
      <c r="L26" s="11">
        <f t="shared" si="5"/>
        <v>2.8975636372729108</v>
      </c>
      <c r="M26">
        <v>1543.5095209999999</v>
      </c>
      <c r="N26" s="2">
        <f t="shared" si="6"/>
        <v>9.6809165998861246E-3</v>
      </c>
      <c r="O26" s="11">
        <f t="shared" si="7"/>
        <v>2.7608617778317344</v>
      </c>
      <c r="P26">
        <v>67.336913999999993</v>
      </c>
      <c r="Q26" s="2">
        <f t="shared" si="8"/>
        <v>-4.3011606825786863E-3</v>
      </c>
      <c r="R26" s="11">
        <f t="shared" si="9"/>
        <v>2.5741289847729654</v>
      </c>
      <c r="S26">
        <v>339.71640000000002</v>
      </c>
      <c r="T26" s="2">
        <f t="shared" si="10"/>
        <v>-2.5676945519577665E-2</v>
      </c>
      <c r="U26" s="11">
        <f t="shared" si="11"/>
        <v>3.2994410616328942</v>
      </c>
      <c r="V26">
        <v>102.498451</v>
      </c>
      <c r="W26" s="2">
        <f t="shared" si="12"/>
        <v>-6.2831677394737939E-3</v>
      </c>
      <c r="X26" s="11">
        <f t="shared" si="13"/>
        <v>2.5257985512884815</v>
      </c>
      <c r="Y26">
        <v>1977.4410399999999</v>
      </c>
      <c r="Z26" s="2">
        <f t="shared" si="14"/>
        <v>-5.6188389543401218E-3</v>
      </c>
      <c r="AA26" s="11">
        <f t="shared" si="15"/>
        <v>14.037073086344362</v>
      </c>
      <c r="AB26">
        <v>441.86596700000001</v>
      </c>
      <c r="AC26" s="2">
        <f t="shared" si="16"/>
        <v>-5.6167044739955374E-3</v>
      </c>
      <c r="AD26" s="11">
        <f t="shared" si="17"/>
        <v>2.6598559162276381</v>
      </c>
      <c r="AE26">
        <v>88.378967000000003</v>
      </c>
      <c r="AF26" s="2">
        <f t="shared" si="18"/>
        <v>3.74070982424346E-3</v>
      </c>
      <c r="AG26" s="11">
        <f t="shared" si="19"/>
        <v>3.4618720959405729</v>
      </c>
      <c r="AH26">
        <v>93.576117999999994</v>
      </c>
      <c r="AI26" s="2">
        <f t="shared" si="20"/>
        <v>2.0020849318194145E-3</v>
      </c>
      <c r="AJ26" s="11">
        <f t="shared" si="21"/>
        <v>39.287985957385651</v>
      </c>
      <c r="AK26">
        <v>110.552032</v>
      </c>
      <c r="AL26" s="2">
        <f t="shared" si="22"/>
        <v>-1.2042758468188475E-2</v>
      </c>
      <c r="AM26" s="11">
        <f t="shared" si="23"/>
        <v>12.081085770618566</v>
      </c>
      <c r="AN26">
        <v>8.25</v>
      </c>
      <c r="AO26" s="2">
        <f t="shared" si="24"/>
        <v>6.0975609756097615E-3</v>
      </c>
      <c r="AP26" s="11">
        <f t="shared" si="25"/>
        <v>8.480655590001966</v>
      </c>
      <c r="AQ26">
        <v>225.59895299999999</v>
      </c>
      <c r="AR26" s="2">
        <f t="shared" si="26"/>
        <v>-8.9228025521111975E-3</v>
      </c>
      <c r="AS26" s="11">
        <f t="shared" si="27"/>
        <v>2.5584268473305447</v>
      </c>
      <c r="AT26">
        <v>1095.345337</v>
      </c>
      <c r="AU26" s="2">
        <f t="shared" si="28"/>
        <v>-6.0499443485870774E-3</v>
      </c>
      <c r="AV26" s="11">
        <f t="shared" si="29"/>
        <v>2.5366409344231404</v>
      </c>
      <c r="AW26" s="12">
        <f t="shared" si="0"/>
        <v>104.36009114170909</v>
      </c>
      <c r="AX26" s="7">
        <f t="shared" si="30"/>
        <v>-2.7249418530136404E-3</v>
      </c>
    </row>
    <row r="27" spans="3:50" x14ac:dyDescent="0.3">
      <c r="C27" s="8">
        <v>44880</v>
      </c>
      <c r="D27">
        <v>105.20356</v>
      </c>
      <c r="E27" s="2">
        <f t="shared" si="1"/>
        <v>4.2214628961221301E-3</v>
      </c>
      <c r="F27" s="11">
        <f t="shared" si="31"/>
        <v>2.5188237154187152</v>
      </c>
      <c r="G27">
        <v>222.700592</v>
      </c>
      <c r="H27" s="2">
        <f t="shared" si="2"/>
        <v>-2.1530106481049138E-4</v>
      </c>
      <c r="I27" s="11">
        <f t="shared" si="3"/>
        <v>2.6898863773273289</v>
      </c>
      <c r="J27">
        <v>1066.4178469999999</v>
      </c>
      <c r="K27" s="2">
        <f t="shared" si="4"/>
        <v>4.4587321975124716E-3</v>
      </c>
      <c r="L27" s="11">
        <f t="shared" si="5"/>
        <v>2.910483097556761</v>
      </c>
      <c r="M27">
        <v>1551.980225</v>
      </c>
      <c r="N27" s="2">
        <f t="shared" si="6"/>
        <v>5.4879505987834865E-3</v>
      </c>
      <c r="O27" s="11">
        <f t="shared" si="7"/>
        <v>2.7760132508785444</v>
      </c>
      <c r="P27">
        <v>67.482353000000003</v>
      </c>
      <c r="Q27" s="2">
        <f t="shared" si="8"/>
        <v>2.1598702904621625E-3</v>
      </c>
      <c r="R27" s="11">
        <f t="shared" si="9"/>
        <v>2.579688769490994</v>
      </c>
      <c r="S27">
        <v>337.80841099999998</v>
      </c>
      <c r="T27" s="2">
        <f t="shared" si="10"/>
        <v>-5.6164171055622658E-3</v>
      </c>
      <c r="U27" s="11">
        <f t="shared" si="11"/>
        <v>3.2809100244155447</v>
      </c>
      <c r="V27">
        <v>103.046837</v>
      </c>
      <c r="W27" s="2">
        <f t="shared" si="12"/>
        <v>5.3501881701607523E-3</v>
      </c>
      <c r="X27" s="11">
        <f t="shared" si="13"/>
        <v>2.5393120488177945</v>
      </c>
      <c r="Y27">
        <v>1974.227539</v>
      </c>
      <c r="Z27" s="2">
        <f t="shared" si="14"/>
        <v>-1.6250805637167964E-3</v>
      </c>
      <c r="AA27" s="11">
        <f t="shared" si="15"/>
        <v>14.014261711700271</v>
      </c>
      <c r="AB27">
        <v>432.43160999999998</v>
      </c>
      <c r="AC27" s="2">
        <f t="shared" si="16"/>
        <v>-2.1351173669367562E-2</v>
      </c>
      <c r="AD27" s="11">
        <f t="shared" si="17"/>
        <v>2.6030648706247668</v>
      </c>
      <c r="AE27">
        <v>88.378967000000003</v>
      </c>
      <c r="AF27" s="2">
        <f t="shared" si="18"/>
        <v>0</v>
      </c>
      <c r="AG27" s="11">
        <f t="shared" si="19"/>
        <v>3.4618720959405729</v>
      </c>
      <c r="AH27">
        <v>93.716339000000005</v>
      </c>
      <c r="AI27" s="2">
        <f t="shared" si="20"/>
        <v>1.4984699408027158E-3</v>
      </c>
      <c r="AJ27" s="11">
        <f t="shared" si="21"/>
        <v>39.346857823377469</v>
      </c>
      <c r="AK27">
        <v>116.042198</v>
      </c>
      <c r="AL27" s="2">
        <f t="shared" si="22"/>
        <v>4.9661375740248648E-2</v>
      </c>
      <c r="AM27" s="11">
        <f t="shared" si="23"/>
        <v>12.681049110423427</v>
      </c>
      <c r="AN27">
        <v>8.1999999999999993</v>
      </c>
      <c r="AO27" s="2">
        <f t="shared" si="24"/>
        <v>-6.0606060606060996E-3</v>
      </c>
      <c r="AP27" s="11">
        <f t="shared" si="25"/>
        <v>8.4292576773352863</v>
      </c>
      <c r="AQ27">
        <v>227.38235499999999</v>
      </c>
      <c r="AR27" s="2">
        <f t="shared" si="26"/>
        <v>7.9051873968580821E-3</v>
      </c>
      <c r="AS27" s="11">
        <f t="shared" si="27"/>
        <v>2.5786516909998456</v>
      </c>
      <c r="AT27">
        <v>1097.7833250000001</v>
      </c>
      <c r="AU27" s="2">
        <f t="shared" si="28"/>
        <v>2.2257711040039041E-3</v>
      </c>
      <c r="AV27" s="11">
        <f t="shared" si="29"/>
        <v>2.542286916516213</v>
      </c>
      <c r="AW27" s="12">
        <f t="shared" si="0"/>
        <v>104.95241918082354</v>
      </c>
      <c r="AX27" s="7">
        <f t="shared" si="30"/>
        <v>5.6758099062037548E-3</v>
      </c>
    </row>
    <row r="28" spans="3:50" x14ac:dyDescent="0.3">
      <c r="C28" s="8">
        <v>44881</v>
      </c>
      <c r="D28">
        <v>106.431999</v>
      </c>
      <c r="E28" s="2">
        <f t="shared" si="1"/>
        <v>1.1676781660240554E-2</v>
      </c>
      <c r="F28" s="11">
        <f t="shared" si="31"/>
        <v>2.5482354699842955</v>
      </c>
      <c r="G28">
        <v>225.33865399999999</v>
      </c>
      <c r="H28" s="2">
        <f t="shared" si="2"/>
        <v>1.1845779017956026E-2</v>
      </c>
      <c r="I28" s="11">
        <f t="shared" si="3"/>
        <v>2.7217501769365589</v>
      </c>
      <c r="J28">
        <v>1067.6735839999999</v>
      </c>
      <c r="K28" s="2">
        <f t="shared" si="4"/>
        <v>1.1775281176440444E-3</v>
      </c>
      <c r="L28" s="11">
        <f t="shared" si="5"/>
        <v>2.9139102732400617</v>
      </c>
      <c r="M28">
        <v>1560.5482179999999</v>
      </c>
      <c r="N28" s="2">
        <f t="shared" si="6"/>
        <v>5.5206843888748747E-3</v>
      </c>
      <c r="O28" s="11">
        <f t="shared" si="7"/>
        <v>2.7913387438959796</v>
      </c>
      <c r="P28">
        <v>67.191483000000005</v>
      </c>
      <c r="Q28" s="2">
        <f t="shared" si="8"/>
        <v>-4.3103120603988909E-3</v>
      </c>
      <c r="R28" s="11">
        <f t="shared" si="9"/>
        <v>2.5685695058757814</v>
      </c>
      <c r="S28">
        <v>336.68319700000001</v>
      </c>
      <c r="T28" s="2">
        <f t="shared" si="10"/>
        <v>-3.3309235749016119E-3</v>
      </c>
      <c r="U28" s="11">
        <f t="shared" si="11"/>
        <v>3.2699815638680878</v>
      </c>
      <c r="V28">
        <v>101.05270400000001</v>
      </c>
      <c r="W28" s="2">
        <f t="shared" si="12"/>
        <v>-1.9351714793536035E-2</v>
      </c>
      <c r="X28" s="11">
        <f t="shared" si="13"/>
        <v>2.490172006277283</v>
      </c>
      <c r="Y28">
        <v>1981.1986079999999</v>
      </c>
      <c r="Z28" s="2">
        <f t="shared" si="14"/>
        <v>3.5310362469824774E-3</v>
      </c>
      <c r="AA28" s="11">
        <f t="shared" si="15"/>
        <v>14.063746577778984</v>
      </c>
      <c r="AB28">
        <v>424.09545900000001</v>
      </c>
      <c r="AC28" s="2">
        <f t="shared" si="16"/>
        <v>-1.9277385850678175E-2</v>
      </c>
      <c r="AD28" s="11">
        <f t="shared" si="17"/>
        <v>2.5528845847193873</v>
      </c>
      <c r="AE28">
        <v>88.195992000000004</v>
      </c>
      <c r="AF28" s="2">
        <f t="shared" si="18"/>
        <v>-2.0703455382092839E-3</v>
      </c>
      <c r="AG28" s="11">
        <f t="shared" si="19"/>
        <v>3.4547048244928913</v>
      </c>
      <c r="AH28">
        <v>93.202179000000001</v>
      </c>
      <c r="AI28" s="2">
        <f t="shared" si="20"/>
        <v>-5.4863432085199282E-3</v>
      </c>
      <c r="AJ28" s="11">
        <f t="shared" si="21"/>
        <v>39.130987457181583</v>
      </c>
      <c r="AK28">
        <v>121.43254899999999</v>
      </c>
      <c r="AL28" s="2">
        <f t="shared" si="22"/>
        <v>4.645164511620159E-2</v>
      </c>
      <c r="AM28" s="11">
        <f t="shared" si="23"/>
        <v>13.270104703401939</v>
      </c>
      <c r="AN28">
        <v>8.1</v>
      </c>
      <c r="AO28" s="2">
        <f t="shared" si="24"/>
        <v>-1.2195121951219523E-2</v>
      </c>
      <c r="AP28" s="11">
        <f t="shared" si="25"/>
        <v>8.3264618520019287</v>
      </c>
      <c r="AQ28">
        <v>222.52757299999999</v>
      </c>
      <c r="AR28" s="2">
        <f t="shared" si="26"/>
        <v>-2.1350742013380941E-2</v>
      </c>
      <c r="AS28" s="11">
        <f t="shared" si="27"/>
        <v>2.5235955640029393</v>
      </c>
      <c r="AT28">
        <v>1113.0083010000001</v>
      </c>
      <c r="AU28" s="2">
        <f t="shared" si="28"/>
        <v>1.3868835182024641E-2</v>
      </c>
      <c r="AV28" s="11">
        <f t="shared" si="29"/>
        <v>2.5775454747467941</v>
      </c>
      <c r="AW28" s="12">
        <f t="shared" si="0"/>
        <v>105.20398877840451</v>
      </c>
      <c r="AX28" s="7">
        <f t="shared" si="30"/>
        <v>2.3969871256377395E-3</v>
      </c>
    </row>
    <row r="29" spans="3:50" x14ac:dyDescent="0.3">
      <c r="C29" s="8">
        <v>44882</v>
      </c>
      <c r="D29">
        <v>108.692322</v>
      </c>
      <c r="E29" s="2">
        <f t="shared" si="1"/>
        <v>2.1237250274703579E-2</v>
      </c>
      <c r="F29" s="11">
        <f t="shared" si="31"/>
        <v>2.602352984419229</v>
      </c>
      <c r="G29">
        <v>222.940414</v>
      </c>
      <c r="H29" s="2">
        <f t="shared" si="2"/>
        <v>-1.064282562014407E-2</v>
      </c>
      <c r="I29" s="11">
        <f t="shared" si="3"/>
        <v>2.6927830644218269</v>
      </c>
      <c r="J29">
        <v>1055.4532469999999</v>
      </c>
      <c r="K29" s="2">
        <f t="shared" si="4"/>
        <v>-1.1445761310509228E-2</v>
      </c>
      <c r="L29" s="11">
        <f t="shared" si="5"/>
        <v>2.880558351772315</v>
      </c>
      <c r="M29">
        <v>1545.5541989999999</v>
      </c>
      <c r="N29" s="2">
        <f t="shared" si="6"/>
        <v>-9.6081741192312053E-3</v>
      </c>
      <c r="O29" s="11">
        <f t="shared" si="7"/>
        <v>2.7645190752188711</v>
      </c>
      <c r="P29">
        <v>66.997566000000006</v>
      </c>
      <c r="Q29" s="2">
        <f t="shared" si="8"/>
        <v>-2.8860354220786588E-3</v>
      </c>
      <c r="R29" s="11">
        <f t="shared" si="9"/>
        <v>2.5611565232977527</v>
      </c>
      <c r="S29">
        <v>336.291809</v>
      </c>
      <c r="T29" s="2">
        <f t="shared" si="10"/>
        <v>-1.1624815360179452E-3</v>
      </c>
      <c r="U29" s="11">
        <f t="shared" si="11"/>
        <v>3.2661802706769723</v>
      </c>
      <c r="V29">
        <v>100.304901</v>
      </c>
      <c r="W29" s="2">
        <f t="shared" si="12"/>
        <v>-7.4001285507412362E-3</v>
      </c>
      <c r="X29" s="11">
        <f t="shared" si="13"/>
        <v>2.4717444133173738</v>
      </c>
      <c r="Y29">
        <v>2006.8585210000001</v>
      </c>
      <c r="Z29" s="2">
        <f t="shared" si="14"/>
        <v>1.2951711603463867E-2</v>
      </c>
      <c r="AA29" s="11">
        <f t="shared" si="15"/>
        <v>14.245896167518579</v>
      </c>
      <c r="AB29">
        <v>417.406586</v>
      </c>
      <c r="AC29" s="2">
        <f t="shared" si="16"/>
        <v>-1.5772092952308636E-2</v>
      </c>
      <c r="AD29" s="11">
        <f t="shared" si="17"/>
        <v>2.5126202517526774</v>
      </c>
      <c r="AE29">
        <v>90.062377999999995</v>
      </c>
      <c r="AF29" s="2">
        <f t="shared" si="18"/>
        <v>2.1161800640555173E-2</v>
      </c>
      <c r="AG29" s="11">
        <f t="shared" si="19"/>
        <v>3.5278125992607738</v>
      </c>
      <c r="AH29">
        <v>93.763092</v>
      </c>
      <c r="AI29" s="2">
        <f t="shared" si="20"/>
        <v>6.018239122928648E-3</v>
      </c>
      <c r="AJ29" s="11">
        <f t="shared" si="21"/>
        <v>39.36648709681522</v>
      </c>
      <c r="AK29">
        <v>120.88352999999999</v>
      </c>
      <c r="AL29" s="2">
        <f t="shared" si="22"/>
        <v>-4.5211848431181423E-3</v>
      </c>
      <c r="AM29" s="11">
        <f t="shared" si="23"/>
        <v>13.210108107150328</v>
      </c>
      <c r="AN29">
        <v>8</v>
      </c>
      <c r="AO29" s="2">
        <f t="shared" si="24"/>
        <v>-1.2345679012345623E-2</v>
      </c>
      <c r="AP29" s="11">
        <f t="shared" si="25"/>
        <v>8.2236660266685728</v>
      </c>
      <c r="AQ29">
        <v>219.35708600000001</v>
      </c>
      <c r="AR29" s="2">
        <f t="shared" si="26"/>
        <v>-1.4247614159706767E-2</v>
      </c>
      <c r="AS29" s="11">
        <f t="shared" si="27"/>
        <v>2.4876403481118778</v>
      </c>
      <c r="AT29">
        <v>1103.654419</v>
      </c>
      <c r="AU29" s="2">
        <f t="shared" si="28"/>
        <v>-8.4041439687341235E-3</v>
      </c>
      <c r="AV29" s="11">
        <f t="shared" si="29"/>
        <v>2.5558834114910627</v>
      </c>
      <c r="AW29" s="12">
        <f t="shared" si="0"/>
        <v>105.36940869189344</v>
      </c>
      <c r="AX29" s="7">
        <f t="shared" si="30"/>
        <v>1.5723730194048269E-3</v>
      </c>
    </row>
    <row r="30" spans="3:50" x14ac:dyDescent="0.3">
      <c r="C30" s="8">
        <v>44883</v>
      </c>
      <c r="D30">
        <v>105.498383</v>
      </c>
      <c r="E30" s="2">
        <f t="shared" si="1"/>
        <v>-2.9385139090137402E-2</v>
      </c>
      <c r="F30" s="11">
        <f t="shared" si="31"/>
        <v>2.5258824800104356</v>
      </c>
      <c r="G30">
        <v>220.20642100000001</v>
      </c>
      <c r="H30" s="2">
        <f t="shared" si="2"/>
        <v>-1.2263335081094784E-2</v>
      </c>
      <c r="I30" s="11">
        <f t="shared" si="3"/>
        <v>2.6597605634021249</v>
      </c>
      <c r="J30">
        <v>1065.6933590000001</v>
      </c>
      <c r="K30" s="2">
        <f t="shared" si="4"/>
        <v>9.7020991020744241E-3</v>
      </c>
      <c r="L30" s="11">
        <f t="shared" si="5"/>
        <v>2.908505814370518</v>
      </c>
      <c r="M30">
        <v>1551.395996</v>
      </c>
      <c r="N30" s="2">
        <f t="shared" si="6"/>
        <v>3.7797425698689047E-3</v>
      </c>
      <c r="O30" s="11">
        <f t="shared" si="7"/>
        <v>2.7749682456526905</v>
      </c>
      <c r="P30">
        <v>67.143005000000002</v>
      </c>
      <c r="Q30" s="2">
        <f t="shared" si="8"/>
        <v>2.1708102052542255E-3</v>
      </c>
      <c r="R30" s="11">
        <f t="shared" si="9"/>
        <v>2.5667163080157809</v>
      </c>
      <c r="S30">
        <v>333.698914</v>
      </c>
      <c r="T30" s="2">
        <f t="shared" si="10"/>
        <v>-7.7102532104789123E-3</v>
      </c>
      <c r="U30" s="11">
        <f t="shared" si="11"/>
        <v>3.2409971937589823</v>
      </c>
      <c r="V30">
        <v>98.211060000000003</v>
      </c>
      <c r="W30" s="2">
        <f t="shared" si="12"/>
        <v>-2.0874762639963129E-2</v>
      </c>
      <c r="X30" s="11">
        <f t="shared" si="13"/>
        <v>2.4201473353827185</v>
      </c>
      <c r="Y30">
        <v>2001.8154300000001</v>
      </c>
      <c r="Z30" s="2">
        <f t="shared" si="14"/>
        <v>-2.5129280152180744E-3</v>
      </c>
      <c r="AA30" s="11">
        <f t="shared" si="15"/>
        <v>14.210097255937333</v>
      </c>
      <c r="AB30">
        <v>425.59295700000001</v>
      </c>
      <c r="AC30" s="2">
        <f t="shared" si="16"/>
        <v>1.9612462463637348E-2</v>
      </c>
      <c r="AD30" s="11">
        <f t="shared" si="17"/>
        <v>2.5618989221255517</v>
      </c>
      <c r="AE30">
        <v>91.379822000000004</v>
      </c>
      <c r="AF30" s="2">
        <f t="shared" si="18"/>
        <v>1.4628128073633784E-2</v>
      </c>
      <c r="AG30" s="11">
        <f t="shared" si="19"/>
        <v>3.5794178937825394</v>
      </c>
      <c r="AH30">
        <v>93.529381000000001</v>
      </c>
      <c r="AI30" s="2">
        <f t="shared" si="20"/>
        <v>-2.4925692510225916E-3</v>
      </c>
      <c r="AJ30" s="11">
        <f t="shared" si="21"/>
        <v>39.268363401556918</v>
      </c>
      <c r="AK30">
        <v>116.84077499999999</v>
      </c>
      <c r="AL30" s="2">
        <f t="shared" si="22"/>
        <v>-3.3443389682614288E-2</v>
      </c>
      <c r="AM30" s="11">
        <f t="shared" si="23"/>
        <v>12.768317313973437</v>
      </c>
      <c r="AN30">
        <v>8.1</v>
      </c>
      <c r="AO30" s="2">
        <f t="shared" si="24"/>
        <v>1.2499999999999956E-2</v>
      </c>
      <c r="AP30" s="11">
        <f t="shared" si="25"/>
        <v>8.3264618520019305</v>
      </c>
      <c r="AQ30">
        <v>218.415863</v>
      </c>
      <c r="AR30" s="2">
        <f t="shared" si="26"/>
        <v>-4.2908255993152622E-3</v>
      </c>
      <c r="AS30" s="11">
        <f t="shared" si="27"/>
        <v>2.4769663172243099</v>
      </c>
      <c r="AT30">
        <v>1076.5382079999999</v>
      </c>
      <c r="AU30" s="2">
        <f t="shared" si="28"/>
        <v>-2.4569476217536912E-2</v>
      </c>
      <c r="AV30" s="11">
        <f t="shared" si="29"/>
        <v>2.4930866947976358</v>
      </c>
      <c r="AW30" s="12">
        <f t="shared" si="0"/>
        <v>104.78158759199292</v>
      </c>
      <c r="AX30" s="7">
        <f t="shared" si="30"/>
        <v>-5.578669437344419E-3</v>
      </c>
    </row>
    <row r="31" spans="3:50" x14ac:dyDescent="0.3">
      <c r="C31" s="8">
        <v>44886</v>
      </c>
      <c r="D31">
        <v>103.97511299999999</v>
      </c>
      <c r="E31" s="2">
        <f t="shared" si="1"/>
        <v>-1.443879950273752E-2</v>
      </c>
      <c r="F31" s="11">
        <f t="shared" si="31"/>
        <v>2.4894117693140876</v>
      </c>
      <c r="G31">
        <v>220.110489</v>
      </c>
      <c r="H31" s="2">
        <f t="shared" si="2"/>
        <v>-4.3564578891186478E-4</v>
      </c>
      <c r="I31" s="11">
        <f t="shared" si="3"/>
        <v>2.6586018499131647</v>
      </c>
      <c r="J31">
        <v>1058.303101</v>
      </c>
      <c r="K31" s="2">
        <f t="shared" si="4"/>
        <v>-6.934694616972048E-3</v>
      </c>
      <c r="L31" s="11">
        <f t="shared" si="5"/>
        <v>2.8883362147561709</v>
      </c>
      <c r="M31">
        <v>1526.8602289999999</v>
      </c>
      <c r="N31" s="2">
        <f t="shared" si="6"/>
        <v>-1.5815283179318018E-2</v>
      </c>
      <c r="O31" s="11">
        <f t="shared" si="7"/>
        <v>2.7310813370340781</v>
      </c>
      <c r="P31">
        <v>67.918662999999995</v>
      </c>
      <c r="Q31" s="2">
        <f t="shared" si="8"/>
        <v>1.1552327751788827E-2</v>
      </c>
      <c r="R31" s="11">
        <f t="shared" si="9"/>
        <v>2.5963678560518404</v>
      </c>
      <c r="S31">
        <v>329.931915</v>
      </c>
      <c r="T31" s="2">
        <f t="shared" si="10"/>
        <v>-1.1288616300381471E-2</v>
      </c>
      <c r="U31" s="11">
        <f t="shared" si="11"/>
        <v>3.2044108200080239</v>
      </c>
      <c r="V31">
        <v>95.718399000000005</v>
      </c>
      <c r="W31" s="2">
        <f t="shared" si="12"/>
        <v>-2.538065468390216E-2</v>
      </c>
      <c r="X31" s="11">
        <f t="shared" si="13"/>
        <v>2.3587224115792038</v>
      </c>
      <c r="Y31">
        <v>1988.9608149999999</v>
      </c>
      <c r="Z31" s="2">
        <f t="shared" si="14"/>
        <v>-6.4214786275277325E-3</v>
      </c>
      <c r="AA31" s="11">
        <f t="shared" si="15"/>
        <v>14.118847420113241</v>
      </c>
      <c r="AB31">
        <v>432.13211100000001</v>
      </c>
      <c r="AC31" s="2">
        <f t="shared" si="16"/>
        <v>1.5364807834449268E-2</v>
      </c>
      <c r="AD31" s="11">
        <f t="shared" si="17"/>
        <v>2.6012620067552934</v>
      </c>
      <c r="AE31">
        <v>91.526214999999993</v>
      </c>
      <c r="AF31" s="2">
        <f t="shared" si="18"/>
        <v>1.6020276336277117E-3</v>
      </c>
      <c r="AG31" s="11">
        <f t="shared" si="19"/>
        <v>3.5851522201606807</v>
      </c>
      <c r="AH31">
        <v>93.155440999999996</v>
      </c>
      <c r="AI31" s="2">
        <f t="shared" si="20"/>
        <v>-3.9981019440298304E-3</v>
      </c>
      <c r="AJ31" s="11">
        <f t="shared" si="21"/>
        <v>39.111364481502285</v>
      </c>
      <c r="AK31">
        <v>122.680313</v>
      </c>
      <c r="AL31" s="2">
        <f t="shared" si="22"/>
        <v>4.9978596941008036E-2</v>
      </c>
      <c r="AM31" s="11">
        <f t="shared" si="23"/>
        <v>13.40645989862341</v>
      </c>
      <c r="AN31">
        <v>8.0500000000000007</v>
      </c>
      <c r="AO31" s="2">
        <f t="shared" si="24"/>
        <v>-6.1728395061727559E-3</v>
      </c>
      <c r="AP31" s="11">
        <f t="shared" si="25"/>
        <v>8.2750639393352525</v>
      </c>
      <c r="AQ31">
        <v>219.35708600000001</v>
      </c>
      <c r="AR31" s="2">
        <f t="shared" si="26"/>
        <v>4.3093161232525823E-3</v>
      </c>
      <c r="AS31" s="11">
        <f t="shared" si="27"/>
        <v>2.4876403481118783</v>
      </c>
      <c r="AT31">
        <v>1043.302124</v>
      </c>
      <c r="AU31" s="2">
        <f t="shared" si="28"/>
        <v>-3.0873111379619456E-2</v>
      </c>
      <c r="AV31" s="11">
        <f t="shared" si="29"/>
        <v>2.4161173515901009</v>
      </c>
      <c r="AW31" s="12">
        <f t="shared" si="0"/>
        <v>104.92883992484872</v>
      </c>
      <c r="AX31" s="7">
        <f t="shared" si="30"/>
        <v>1.4053264150681866E-3</v>
      </c>
    </row>
    <row r="32" spans="3:50" x14ac:dyDescent="0.3">
      <c r="C32" s="8">
        <v>44887</v>
      </c>
      <c r="D32">
        <v>105.596642</v>
      </c>
      <c r="E32" s="2">
        <f t="shared" si="1"/>
        <v>1.5595356938924443E-2</v>
      </c>
      <c r="F32" s="11">
        <f t="shared" si="31"/>
        <v>2.5282350344245001</v>
      </c>
      <c r="G32">
        <v>219.77475000000001</v>
      </c>
      <c r="H32" s="2">
        <f t="shared" si="2"/>
        <v>-1.5253203131087023E-3</v>
      </c>
      <c r="I32" s="11">
        <f t="shared" si="3"/>
        <v>2.6545466305070238</v>
      </c>
      <c r="J32">
        <v>1065.934814</v>
      </c>
      <c r="K32" s="2">
        <f t="shared" si="4"/>
        <v>7.2112733986970934E-3</v>
      </c>
      <c r="L32" s="11">
        <f t="shared" si="5"/>
        <v>2.9091647968681356</v>
      </c>
      <c r="M32">
        <v>1543.2661129999999</v>
      </c>
      <c r="N32" s="2">
        <f t="shared" si="6"/>
        <v>1.074484991382918E-2</v>
      </c>
      <c r="O32" s="11">
        <f t="shared" si="7"/>
        <v>2.7604263961029694</v>
      </c>
      <c r="P32">
        <v>67.870186000000004</v>
      </c>
      <c r="Q32" s="2">
        <f t="shared" si="8"/>
        <v>-7.1375079924629325E-4</v>
      </c>
      <c r="R32" s="11">
        <f t="shared" si="9"/>
        <v>2.5945146964194459</v>
      </c>
      <c r="S32">
        <v>332.91616800000003</v>
      </c>
      <c r="T32" s="2">
        <f t="shared" si="10"/>
        <v>9.0450570688198617E-3</v>
      </c>
      <c r="U32" s="11">
        <f t="shared" si="11"/>
        <v>3.2333948987469405</v>
      </c>
      <c r="V32">
        <v>90.932472000000004</v>
      </c>
      <c r="W32" s="2">
        <f t="shared" si="12"/>
        <v>-5.0000073653551191E-2</v>
      </c>
      <c r="X32" s="11">
        <f t="shared" si="13"/>
        <v>2.2407861172719619</v>
      </c>
      <c r="Y32">
        <v>2007.105591</v>
      </c>
      <c r="Z32" s="2">
        <f t="shared" si="14"/>
        <v>9.1227418173143171E-3</v>
      </c>
      <c r="AA32" s="11">
        <f t="shared" si="15"/>
        <v>14.247650019884988</v>
      </c>
      <c r="AB32">
        <v>438.62133799999998</v>
      </c>
      <c r="AC32" s="2">
        <f t="shared" si="16"/>
        <v>1.5016766481396715E-2</v>
      </c>
      <c r="AD32" s="11">
        <f t="shared" si="17"/>
        <v>2.6403245508676672</v>
      </c>
      <c r="AE32">
        <v>91.855575999999999</v>
      </c>
      <c r="AF32" s="2">
        <f t="shared" si="18"/>
        <v>3.598542778153746E-3</v>
      </c>
      <c r="AG32" s="11">
        <f t="shared" si="19"/>
        <v>3.5980535437911216</v>
      </c>
      <c r="AH32">
        <v>93.202179000000001</v>
      </c>
      <c r="AI32" s="2">
        <f t="shared" si="20"/>
        <v>5.0172055972552698E-4</v>
      </c>
      <c r="AJ32" s="11">
        <f t="shared" si="21"/>
        <v>39.130987457181575</v>
      </c>
      <c r="AK32">
        <v>127.37191</v>
      </c>
      <c r="AL32" s="2">
        <f t="shared" si="22"/>
        <v>3.8242460304124037E-2</v>
      </c>
      <c r="AM32" s="11">
        <f t="shared" si="23"/>
        <v>13.919155909115347</v>
      </c>
      <c r="AN32">
        <v>8</v>
      </c>
      <c r="AO32" s="2">
        <f t="shared" si="24"/>
        <v>-6.2111801242237252E-3</v>
      </c>
      <c r="AP32" s="11">
        <f t="shared" si="25"/>
        <v>8.2236660266685728</v>
      </c>
      <c r="AQ32">
        <v>218.46539300000001</v>
      </c>
      <c r="AR32" s="2">
        <f t="shared" si="26"/>
        <v>-4.0650293831857587E-3</v>
      </c>
      <c r="AS32" s="11">
        <f t="shared" si="27"/>
        <v>2.4775280170020051</v>
      </c>
      <c r="AT32">
        <v>1038.17749</v>
      </c>
      <c r="AU32" s="2">
        <f t="shared" si="28"/>
        <v>-4.9119367076070342E-3</v>
      </c>
      <c r="AV32" s="11">
        <f t="shared" si="29"/>
        <v>2.4042495360809393</v>
      </c>
      <c r="AW32" s="12">
        <f t="shared" si="0"/>
        <v>105.56268363093319</v>
      </c>
      <c r="AX32" s="7">
        <f t="shared" si="30"/>
        <v>6.0407005980285255E-3</v>
      </c>
    </row>
    <row r="33" spans="3:50" x14ac:dyDescent="0.3">
      <c r="C33" s="8">
        <v>44888</v>
      </c>
      <c r="D33">
        <v>105.056145</v>
      </c>
      <c r="E33" s="2">
        <f t="shared" si="1"/>
        <v>-5.1185055676297164E-3</v>
      </c>
      <c r="F33" s="11">
        <f t="shared" si="31"/>
        <v>2.5152942493245218</v>
      </c>
      <c r="G33">
        <v>221.213684</v>
      </c>
      <c r="H33" s="2">
        <f t="shared" si="2"/>
        <v>6.5473126462434195E-3</v>
      </c>
      <c r="I33" s="11">
        <f t="shared" si="3"/>
        <v>2.6719267772309854</v>
      </c>
      <c r="J33">
        <v>1065.934814</v>
      </c>
      <c r="K33" s="2">
        <f t="shared" si="4"/>
        <v>0</v>
      </c>
      <c r="L33" s="11">
        <f t="shared" si="5"/>
        <v>2.9091647968681356</v>
      </c>
      <c r="M33">
        <v>1541.41626</v>
      </c>
      <c r="N33" s="2">
        <f t="shared" si="6"/>
        <v>-1.1986610633236694E-3</v>
      </c>
      <c r="O33" s="11">
        <f t="shared" si="7"/>
        <v>2.75711758046379</v>
      </c>
      <c r="P33">
        <v>67.773223999999999</v>
      </c>
      <c r="Q33" s="2">
        <f t="shared" si="8"/>
        <v>-1.428639078726035E-3</v>
      </c>
      <c r="R33" s="11">
        <f t="shared" si="9"/>
        <v>2.5908080713338122</v>
      </c>
      <c r="S33">
        <v>332.47586100000001</v>
      </c>
      <c r="T33" s="2">
        <f t="shared" si="10"/>
        <v>-1.3225761988225893E-3</v>
      </c>
      <c r="U33" s="11">
        <f t="shared" si="11"/>
        <v>3.2291184876124635</v>
      </c>
      <c r="V33">
        <v>98.410469000000006</v>
      </c>
      <c r="W33" s="2">
        <f t="shared" si="12"/>
        <v>8.2236816348729702E-2</v>
      </c>
      <c r="X33" s="11">
        <f t="shared" si="13"/>
        <v>2.4250612336748394</v>
      </c>
      <c r="Y33">
        <v>2002.3592530000001</v>
      </c>
      <c r="Z33" s="2">
        <f t="shared" si="14"/>
        <v>-2.3647674647925276E-3</v>
      </c>
      <c r="AA33" s="11">
        <f t="shared" si="15"/>
        <v>14.213957640668214</v>
      </c>
      <c r="AB33">
        <v>432.13211100000001</v>
      </c>
      <c r="AC33" s="2">
        <f t="shared" si="16"/>
        <v>-1.4794599436473321E-2</v>
      </c>
      <c r="AD33" s="11">
        <f t="shared" si="17"/>
        <v>2.6012620067552938</v>
      </c>
      <c r="AE33">
        <v>91.526214999999993</v>
      </c>
      <c r="AF33" s="2">
        <f t="shared" si="18"/>
        <v>-3.585639700305232E-3</v>
      </c>
      <c r="AG33" s="11">
        <f t="shared" si="19"/>
        <v>3.5851522201606802</v>
      </c>
      <c r="AH33">
        <v>93.108695999999995</v>
      </c>
      <c r="AI33" s="2">
        <f t="shared" si="20"/>
        <v>-1.0030130304142792E-3</v>
      </c>
      <c r="AJ33" s="11">
        <f t="shared" si="21"/>
        <v>39.091738566869047</v>
      </c>
      <c r="AK33">
        <v>133.710556</v>
      </c>
      <c r="AL33" s="2">
        <f t="shared" si="22"/>
        <v>4.9764865738450403E-2</v>
      </c>
      <c r="AM33" s="11">
        <f t="shared" si="23"/>
        <v>14.611840834125029</v>
      </c>
      <c r="AN33">
        <v>7.9</v>
      </c>
      <c r="AO33" s="2">
        <f t="shared" si="24"/>
        <v>-1.2499999999999956E-2</v>
      </c>
      <c r="AP33" s="11">
        <f t="shared" si="25"/>
        <v>8.1208702013352152</v>
      </c>
      <c r="AQ33">
        <v>218.76263399999999</v>
      </c>
      <c r="AR33" s="2">
        <f t="shared" si="26"/>
        <v>1.3605862050654061E-3</v>
      </c>
      <c r="AS33" s="11">
        <f t="shared" si="27"/>
        <v>2.4808989074446011</v>
      </c>
      <c r="AT33">
        <v>1046.834717</v>
      </c>
      <c r="AU33" s="2">
        <f t="shared" si="28"/>
        <v>8.3388698785984428E-3</v>
      </c>
      <c r="AV33" s="11">
        <f t="shared" si="29"/>
        <v>2.424298260117999</v>
      </c>
      <c r="AW33" s="12">
        <f t="shared" si="0"/>
        <v>106.22850983398462</v>
      </c>
      <c r="AX33" s="7">
        <f t="shared" si="30"/>
        <v>6.3074012534511947E-3</v>
      </c>
    </row>
    <row r="34" spans="3:50" x14ac:dyDescent="0.3">
      <c r="C34" s="8">
        <v>44889</v>
      </c>
      <c r="D34">
        <v>105.154411</v>
      </c>
      <c r="E34" s="2">
        <f t="shared" si="1"/>
        <v>9.3536651282977168E-4</v>
      </c>
      <c r="F34" s="11">
        <f t="shared" si="31"/>
        <v>2.5176469713352532</v>
      </c>
      <c r="G34">
        <v>219.199173</v>
      </c>
      <c r="H34" s="2">
        <f t="shared" si="2"/>
        <v>-9.106629226427021E-3</v>
      </c>
      <c r="I34" s="11">
        <f t="shared" si="3"/>
        <v>2.6475945307505806</v>
      </c>
      <c r="J34">
        <v>1091.2451169999999</v>
      </c>
      <c r="K34" s="2">
        <f t="shared" si="4"/>
        <v>2.3744700583538725E-2</v>
      </c>
      <c r="L34" s="11">
        <f t="shared" si="5"/>
        <v>2.9782420439179407</v>
      </c>
      <c r="M34">
        <v>1586.8364260000001</v>
      </c>
      <c r="N34" s="2">
        <f t="shared" si="6"/>
        <v>2.9466515423938855E-2</v>
      </c>
      <c r="O34" s="11">
        <f t="shared" si="7"/>
        <v>2.8383602281741394</v>
      </c>
      <c r="P34">
        <v>69.857810999999998</v>
      </c>
      <c r="Q34" s="2">
        <f t="shared" si="8"/>
        <v>3.0758268191579674E-2</v>
      </c>
      <c r="R34" s="11">
        <f t="shared" si="9"/>
        <v>2.6704968408248067</v>
      </c>
      <c r="S34">
        <v>333.405396</v>
      </c>
      <c r="T34" s="2">
        <f t="shared" si="10"/>
        <v>2.795796955617158E-3</v>
      </c>
      <c r="U34" s="11">
        <f t="shared" si="11"/>
        <v>3.2381464472494574</v>
      </c>
      <c r="V34">
        <v>98.659737000000007</v>
      </c>
      <c r="W34" s="2">
        <f t="shared" si="12"/>
        <v>2.5329418966593131E-3</v>
      </c>
      <c r="X34" s="11">
        <f t="shared" si="13"/>
        <v>2.4312037728755787</v>
      </c>
      <c r="Y34">
        <v>2029.2551269999999</v>
      </c>
      <c r="Z34" s="2">
        <f t="shared" si="14"/>
        <v>1.3432092148151442E-2</v>
      </c>
      <c r="AA34" s="11">
        <f t="shared" si="15"/>
        <v>14.40488082948759</v>
      </c>
      <c r="AB34">
        <v>435.42663599999997</v>
      </c>
      <c r="AC34" s="2">
        <f t="shared" si="16"/>
        <v>7.6238837988134023E-3</v>
      </c>
      <c r="AD34" s="11">
        <f t="shared" si="17"/>
        <v>2.6210937260250642</v>
      </c>
      <c r="AE34">
        <v>97.411659</v>
      </c>
      <c r="AF34" s="2">
        <f t="shared" si="18"/>
        <v>6.4303369258742027E-2</v>
      </c>
      <c r="AG34" s="11">
        <f t="shared" si="19"/>
        <v>3.8156895872224714</v>
      </c>
      <c r="AH34">
        <v>96.567565999999999</v>
      </c>
      <c r="AI34" s="2">
        <f t="shared" si="20"/>
        <v>3.714873205828173E-2</v>
      </c>
      <c r="AJ34" s="11">
        <f t="shared" si="21"/>
        <v>40.543947088582065</v>
      </c>
      <c r="AK34">
        <v>140.348679</v>
      </c>
      <c r="AL34" s="2">
        <f t="shared" si="22"/>
        <v>4.9645467034031387E-2</v>
      </c>
      <c r="AM34" s="11">
        <f t="shared" si="23"/>
        <v>15.337252496562098</v>
      </c>
      <c r="AN34">
        <v>7.9</v>
      </c>
      <c r="AO34" s="2">
        <f t="shared" si="24"/>
        <v>0</v>
      </c>
      <c r="AP34" s="11">
        <f t="shared" si="25"/>
        <v>8.1208702013352152</v>
      </c>
      <c r="AQ34">
        <v>218.713089</v>
      </c>
      <c r="AR34" s="2">
        <f t="shared" si="26"/>
        <v>-2.2647834821731827E-4</v>
      </c>
      <c r="AS34" s="11">
        <f t="shared" si="27"/>
        <v>2.4803370375579488</v>
      </c>
      <c r="AT34">
        <v>1047.481567</v>
      </c>
      <c r="AU34" s="2">
        <f t="shared" si="28"/>
        <v>6.1791034391167621E-4</v>
      </c>
      <c r="AV34" s="11">
        <f t="shared" si="29"/>
        <v>2.4257962590896529</v>
      </c>
      <c r="AW34" s="12">
        <f t="shared" si="0"/>
        <v>109.07155806098987</v>
      </c>
      <c r="AX34" s="7">
        <f t="shared" si="30"/>
        <v>2.6763514158754553E-2</v>
      </c>
    </row>
    <row r="35" spans="3:50" x14ac:dyDescent="0.3">
      <c r="C35" s="8">
        <v>44890</v>
      </c>
      <c r="D35">
        <v>105.301834</v>
      </c>
      <c r="E35" s="2">
        <f t="shared" si="1"/>
        <v>1.4019668656601869E-3</v>
      </c>
      <c r="F35" s="11">
        <f t="shared" si="31"/>
        <v>2.5211766289684947</v>
      </c>
      <c r="G35">
        <v>221.98111</v>
      </c>
      <c r="H35" s="2">
        <f t="shared" si="2"/>
        <v>1.2691366312773456E-2</v>
      </c>
      <c r="I35" s="11">
        <f t="shared" si="3"/>
        <v>2.6811961227880317</v>
      </c>
      <c r="J35">
        <v>1089.8927000000001</v>
      </c>
      <c r="K35" s="2">
        <f t="shared" si="4"/>
        <v>-1.2393338388700936E-3</v>
      </c>
      <c r="L35" s="11">
        <f t="shared" si="5"/>
        <v>2.9745510077725674</v>
      </c>
      <c r="M35">
        <v>1592.5322269999999</v>
      </c>
      <c r="N35" s="2">
        <f t="shared" si="6"/>
        <v>3.5894065113928342E-3</v>
      </c>
      <c r="O35" s="11">
        <f t="shared" si="7"/>
        <v>2.8485482568588258</v>
      </c>
      <c r="P35">
        <v>71.118256000000002</v>
      </c>
      <c r="Q35" s="2">
        <f t="shared" si="8"/>
        <v>1.8043007388250487E-2</v>
      </c>
      <c r="R35" s="11">
        <f t="shared" si="9"/>
        <v>2.7186806350541084</v>
      </c>
      <c r="S35">
        <v>332.96508799999998</v>
      </c>
      <c r="T35" s="2">
        <f t="shared" si="10"/>
        <v>-1.3206384938053706E-3</v>
      </c>
      <c r="U35" s="11">
        <f t="shared" si="11"/>
        <v>3.2338700264026405</v>
      </c>
      <c r="V35">
        <v>99.856223999999997</v>
      </c>
      <c r="W35" s="2">
        <f t="shared" si="12"/>
        <v>1.2127409178072313E-2</v>
      </c>
      <c r="X35" s="11">
        <f t="shared" si="13"/>
        <v>2.4606879758245142</v>
      </c>
      <c r="Y35">
        <v>2039.687134</v>
      </c>
      <c r="Z35" s="2">
        <f t="shared" si="14"/>
        <v>5.1408060333066885E-3</v>
      </c>
      <c r="AA35" s="11">
        <f t="shared" si="15"/>
        <v>14.478933527764884</v>
      </c>
      <c r="AB35">
        <v>430.335083</v>
      </c>
      <c r="AC35" s="2">
        <f t="shared" si="16"/>
        <v>-1.1693251122101733E-2</v>
      </c>
      <c r="AD35" s="11">
        <f t="shared" si="17"/>
        <v>2.590444618872088</v>
      </c>
      <c r="AE35">
        <v>102.995277</v>
      </c>
      <c r="AF35" s="2">
        <f t="shared" si="18"/>
        <v>5.7319812200303577E-2</v>
      </c>
      <c r="AG35" s="11">
        <f t="shared" si="19"/>
        <v>4.0344041977767171</v>
      </c>
      <c r="AH35">
        <v>101.942818</v>
      </c>
      <c r="AI35" s="2">
        <f t="shared" si="20"/>
        <v>5.566311985123451E-2</v>
      </c>
      <c r="AJ35" s="11">
        <f t="shared" si="21"/>
        <v>42.800749674615922</v>
      </c>
      <c r="AK35">
        <v>134.35940600000001</v>
      </c>
      <c r="AL35" s="2">
        <f t="shared" si="22"/>
        <v>-4.2674238494257555E-2</v>
      </c>
      <c r="AM35" s="11">
        <f t="shared" si="23"/>
        <v>14.68274692567716</v>
      </c>
      <c r="AN35">
        <v>8.4499999999999993</v>
      </c>
      <c r="AO35" s="2">
        <f t="shared" si="24"/>
        <v>6.9620253164556889E-2</v>
      </c>
      <c r="AP35" s="11">
        <f t="shared" si="25"/>
        <v>8.6862472406686795</v>
      </c>
      <c r="AQ35">
        <v>222.03218100000001</v>
      </c>
      <c r="AR35" s="2">
        <f t="shared" si="26"/>
        <v>1.5175552662054059E-2</v>
      </c>
      <c r="AS35" s="11">
        <f t="shared" si="27"/>
        <v>2.5179775228910524</v>
      </c>
      <c r="AT35">
        <v>1032.3562010000001</v>
      </c>
      <c r="AU35" s="2">
        <f t="shared" si="28"/>
        <v>-1.4439744312942149E-2</v>
      </c>
      <c r="AV35" s="11">
        <f t="shared" si="29"/>
        <v>2.3907683813531069</v>
      </c>
      <c r="AW35" s="12">
        <f t="shared" si="0"/>
        <v>111.62098274328881</v>
      </c>
      <c r="AX35" s="7">
        <f t="shared" si="30"/>
        <v>2.337387241569755E-2</v>
      </c>
    </row>
    <row r="36" spans="3:50" x14ac:dyDescent="0.3">
      <c r="C36" s="8">
        <v>44893</v>
      </c>
      <c r="D36">
        <v>105.547516</v>
      </c>
      <c r="E36" s="2">
        <f t="shared" si="1"/>
        <v>2.3331217574045215E-3</v>
      </c>
      <c r="F36" s="11">
        <f t="shared" si="31"/>
        <v>2.5270588410158008</v>
      </c>
      <c r="G36">
        <v>220.49423200000001</v>
      </c>
      <c r="H36" s="2">
        <f t="shared" si="2"/>
        <v>-6.6982186006727673E-3</v>
      </c>
      <c r="I36" s="11">
        <f t="shared" si="3"/>
        <v>2.6632368850463211</v>
      </c>
      <c r="J36">
        <v>1080.8118899999999</v>
      </c>
      <c r="K36" s="2">
        <f t="shared" si="4"/>
        <v>-8.3318385378672311E-3</v>
      </c>
      <c r="L36" s="11">
        <f t="shared" si="5"/>
        <v>2.949767529053156</v>
      </c>
      <c r="M36">
        <v>1580.605225</v>
      </c>
      <c r="N36" s="2">
        <f t="shared" si="6"/>
        <v>-7.4893316428942258E-3</v>
      </c>
      <c r="O36" s="11">
        <f t="shared" si="7"/>
        <v>2.827214534262422</v>
      </c>
      <c r="P36">
        <v>73.881538000000006</v>
      </c>
      <c r="Q36" s="2">
        <f t="shared" si="8"/>
        <v>3.8854749194074722E-2</v>
      </c>
      <c r="R36" s="11">
        <f t="shared" si="9"/>
        <v>2.8243142892679236</v>
      </c>
      <c r="S36">
        <v>332.72045900000001</v>
      </c>
      <c r="T36" s="2">
        <f t="shared" si="10"/>
        <v>-7.3469864804553975E-4</v>
      </c>
      <c r="U36" s="11">
        <f t="shared" si="11"/>
        <v>3.2314941064662874</v>
      </c>
      <c r="V36">
        <v>99.557097999999996</v>
      </c>
      <c r="W36" s="2">
        <f t="shared" si="12"/>
        <v>-2.9955669062752266E-3</v>
      </c>
      <c r="X36" s="11">
        <f t="shared" si="13"/>
        <v>2.4533168203574647</v>
      </c>
      <c r="Y36">
        <v>2041.368164</v>
      </c>
      <c r="Z36" s="2">
        <f t="shared" si="14"/>
        <v>8.2416071169855165E-4</v>
      </c>
      <c r="AA36" s="11">
        <f t="shared" si="15"/>
        <v>14.490866495925763</v>
      </c>
      <c r="AB36">
        <v>438.87094100000002</v>
      </c>
      <c r="AC36" s="2">
        <f t="shared" si="16"/>
        <v>1.98353755880043E-2</v>
      </c>
      <c r="AD36" s="11">
        <f t="shared" si="17"/>
        <v>2.6418270608273406</v>
      </c>
      <c r="AE36">
        <v>101.561646</v>
      </c>
      <c r="AF36" s="2">
        <f t="shared" si="18"/>
        <v>-1.39193858374691E-2</v>
      </c>
      <c r="AG36" s="11">
        <f t="shared" si="19"/>
        <v>3.9782477691235578</v>
      </c>
      <c r="AH36">
        <v>103.064598</v>
      </c>
      <c r="AI36" s="2">
        <f t="shared" si="20"/>
        <v>1.100401207272883E-2</v>
      </c>
      <c r="AJ36" s="11">
        <f t="shared" si="21"/>
        <v>43.271729640757243</v>
      </c>
      <c r="AK36">
        <v>140.648132</v>
      </c>
      <c r="AL36" s="2">
        <f t="shared" si="22"/>
        <v>4.6805253068772812E-2</v>
      </c>
      <c r="AM36" s="11">
        <f t="shared" si="23"/>
        <v>15.369976611278226</v>
      </c>
      <c r="AN36">
        <v>8.8000000000000007</v>
      </c>
      <c r="AO36" s="2">
        <f t="shared" si="24"/>
        <v>4.1420118343195478E-2</v>
      </c>
      <c r="AP36" s="11">
        <f t="shared" si="25"/>
        <v>9.0460326293354321</v>
      </c>
      <c r="AQ36">
        <v>222.52757299999999</v>
      </c>
      <c r="AR36" s="2">
        <f t="shared" si="26"/>
        <v>2.2311720659986545E-3</v>
      </c>
      <c r="AS36" s="11">
        <f t="shared" si="27"/>
        <v>2.5235955640029393</v>
      </c>
      <c r="AT36">
        <v>1055.2929690000001</v>
      </c>
      <c r="AU36" s="2">
        <f t="shared" si="28"/>
        <v>2.2217881752230717E-2</v>
      </c>
      <c r="AV36" s="11">
        <f t="shared" si="29"/>
        <v>2.4438861905469822</v>
      </c>
      <c r="AW36" s="12">
        <f t="shared" si="0"/>
        <v>113.24256496726686</v>
      </c>
      <c r="AX36" s="7">
        <f t="shared" si="30"/>
        <v>1.4527575229358547E-2</v>
      </c>
    </row>
    <row r="37" spans="3:50" x14ac:dyDescent="0.3">
      <c r="C37" s="8">
        <v>44894</v>
      </c>
      <c r="D37">
        <v>104.319084</v>
      </c>
      <c r="E37" s="2">
        <f t="shared" si="1"/>
        <v>-1.1638663291706486E-2</v>
      </c>
      <c r="F37" s="11">
        <f t="shared" si="31"/>
        <v>2.4976472540468877</v>
      </c>
      <c r="G37">
        <v>217.95207199999999</v>
      </c>
      <c r="H37" s="2">
        <f t="shared" si="2"/>
        <v>-1.1529371888512774E-2</v>
      </c>
      <c r="I37" s="11">
        <f t="shared" si="3"/>
        <v>2.6325314365714179</v>
      </c>
      <c r="J37">
        <v>1090.6171879999999</v>
      </c>
      <c r="K37" s="2">
        <f t="shared" si="4"/>
        <v>9.0721596336249544E-3</v>
      </c>
      <c r="L37" s="11">
        <f t="shared" si="5"/>
        <v>2.9765282909588096</v>
      </c>
      <c r="M37">
        <v>1586.106323</v>
      </c>
      <c r="N37" s="2">
        <f t="shared" si="6"/>
        <v>3.4803744242968282E-3</v>
      </c>
      <c r="O37" s="11">
        <f t="shared" si="7"/>
        <v>2.837054299419469</v>
      </c>
      <c r="P37">
        <v>73.008926000000002</v>
      </c>
      <c r="Q37" s="2">
        <f t="shared" si="8"/>
        <v>-1.1810961488105454E-2</v>
      </c>
      <c r="R37" s="11">
        <f t="shared" si="9"/>
        <v>2.7909564219670742</v>
      </c>
      <c r="S37">
        <v>334.92199699999998</v>
      </c>
      <c r="T37" s="2">
        <f t="shared" si="10"/>
        <v>6.6167797634588688E-3</v>
      </c>
      <c r="U37" s="11">
        <f t="shared" si="11"/>
        <v>3.2528761912756901</v>
      </c>
      <c r="V37">
        <v>98.659737000000007</v>
      </c>
      <c r="W37" s="2">
        <f t="shared" si="12"/>
        <v>-9.0135311095547177E-3</v>
      </c>
      <c r="X37" s="11">
        <f t="shared" si="13"/>
        <v>2.4312037728755787</v>
      </c>
      <c r="Y37">
        <v>2027.6236570000001</v>
      </c>
      <c r="Z37" s="2">
        <f t="shared" si="14"/>
        <v>-6.7329878276675137E-3</v>
      </c>
      <c r="AA37" s="11">
        <f t="shared" si="15"/>
        <v>14.39329966819634</v>
      </c>
      <c r="AB37">
        <v>442.165436</v>
      </c>
      <c r="AC37" s="2">
        <f t="shared" si="16"/>
        <v>7.506751284314328E-3</v>
      </c>
      <c r="AD37" s="11">
        <f t="shared" si="17"/>
        <v>2.6616585995091429</v>
      </c>
      <c r="AE37">
        <v>101.48619100000001</v>
      </c>
      <c r="AF37" s="2">
        <f t="shared" si="18"/>
        <v>-7.4294778562367103E-4</v>
      </c>
      <c r="AG37" s="11">
        <f t="shared" si="19"/>
        <v>3.9752921387528253</v>
      </c>
      <c r="AH37">
        <v>102.316742</v>
      </c>
      <c r="AI37" s="2">
        <f t="shared" si="20"/>
        <v>-7.2561870371822268E-3</v>
      </c>
      <c r="AJ37" s="11">
        <f t="shared" si="21"/>
        <v>42.95774187706153</v>
      </c>
      <c r="AK37">
        <v>141.24705499999999</v>
      </c>
      <c r="AL37" s="2">
        <f t="shared" si="22"/>
        <v>4.2583075330142606E-3</v>
      </c>
      <c r="AM37" s="11">
        <f t="shared" si="23"/>
        <v>15.435426698464285</v>
      </c>
      <c r="AN37">
        <v>8.75</v>
      </c>
      <c r="AO37" s="2">
        <f t="shared" si="24"/>
        <v>-5.6818181818182323E-3</v>
      </c>
      <c r="AP37" s="11">
        <f t="shared" si="25"/>
        <v>8.9946347166687524</v>
      </c>
      <c r="AQ37">
        <v>221.38816800000001</v>
      </c>
      <c r="AR37" s="2">
        <f t="shared" si="26"/>
        <v>-5.120286823961262E-3</v>
      </c>
      <c r="AS37" s="11">
        <f t="shared" si="27"/>
        <v>2.5106740308875679</v>
      </c>
      <c r="AT37">
        <v>1034.744385</v>
      </c>
      <c r="AU37" s="2">
        <f t="shared" si="28"/>
        <v>-1.9471923535577029E-2</v>
      </c>
      <c r="AV37" s="11">
        <f t="shared" si="29"/>
        <v>2.3962990255149985</v>
      </c>
      <c r="AW37" s="12">
        <f t="shared" si="0"/>
        <v>112.74382442217038</v>
      </c>
      <c r="AX37" s="7">
        <f t="shared" si="30"/>
        <v>-4.4041791639093386E-3</v>
      </c>
    </row>
    <row r="38" spans="3:50" x14ac:dyDescent="0.3">
      <c r="C38" s="8">
        <v>44895</v>
      </c>
      <c r="D38">
        <v>103.28718600000001</v>
      </c>
      <c r="E38" s="2">
        <f t="shared" si="1"/>
        <v>-9.8917471322887973E-3</v>
      </c>
      <c r="F38" s="11">
        <f t="shared" si="31"/>
        <v>2.4729411589842005</v>
      </c>
      <c r="G38">
        <v>218.000046</v>
      </c>
      <c r="H38" s="2">
        <f t="shared" si="2"/>
        <v>2.2011261264820448E-4</v>
      </c>
      <c r="I38" s="11">
        <f t="shared" si="3"/>
        <v>2.6331108899438003</v>
      </c>
      <c r="J38">
        <v>1082.744019</v>
      </c>
      <c r="K38" s="2">
        <f t="shared" si="4"/>
        <v>-7.2190032273725668E-3</v>
      </c>
      <c r="L38" s="11">
        <f t="shared" si="5"/>
        <v>2.9550407236200122</v>
      </c>
      <c r="M38">
        <v>1591.8507079999999</v>
      </c>
      <c r="N38" s="2">
        <f t="shared" si="6"/>
        <v>3.6216897421699201E-3</v>
      </c>
      <c r="O38" s="11">
        <f t="shared" si="7"/>
        <v>2.8473292298736554</v>
      </c>
      <c r="P38">
        <v>74.317847999999998</v>
      </c>
      <c r="Q38" s="2">
        <f t="shared" si="8"/>
        <v>1.7928246198279929E-2</v>
      </c>
      <c r="R38" s="11">
        <f t="shared" si="9"/>
        <v>2.8409933758287704</v>
      </c>
      <c r="S38">
        <v>332.67156999999997</v>
      </c>
      <c r="T38" s="2">
        <f t="shared" si="10"/>
        <v>-6.719257081224228E-3</v>
      </c>
      <c r="U38" s="11">
        <f t="shared" si="11"/>
        <v>3.2310192798931152</v>
      </c>
      <c r="V38">
        <v>105.589355</v>
      </c>
      <c r="W38" s="2">
        <f t="shared" si="12"/>
        <v>7.0237547866157213E-2</v>
      </c>
      <c r="X38" s="11">
        <f t="shared" si="13"/>
        <v>2.601965564245309</v>
      </c>
      <c r="Y38">
        <v>2051.6520999999998</v>
      </c>
      <c r="Z38" s="2">
        <f t="shared" si="14"/>
        <v>1.1850543821110948E-2</v>
      </c>
      <c r="AA38" s="11">
        <f t="shared" si="15"/>
        <v>14.563868096644683</v>
      </c>
      <c r="AB38">
        <v>449.35351600000001</v>
      </c>
      <c r="AC38" s="2">
        <f t="shared" si="16"/>
        <v>1.6256539780735046E-2</v>
      </c>
      <c r="AD38" s="11">
        <f t="shared" si="17"/>
        <v>2.7049279584147987</v>
      </c>
      <c r="AE38">
        <v>102.542557</v>
      </c>
      <c r="AF38" s="2">
        <f t="shared" si="18"/>
        <v>1.0408962929744803E-2</v>
      </c>
      <c r="AG38" s="11">
        <f t="shared" si="19"/>
        <v>4.0166708072600095</v>
      </c>
      <c r="AH38">
        <v>103.158089</v>
      </c>
      <c r="AI38" s="2">
        <f t="shared" si="20"/>
        <v>8.22296511356857E-3</v>
      </c>
      <c r="AJ38" s="11">
        <f t="shared" si="21"/>
        <v>43.310981889874292</v>
      </c>
      <c r="AK38">
        <v>138.80145300000001</v>
      </c>
      <c r="AL38" s="2">
        <f t="shared" si="22"/>
        <v>-1.7314357456868601E-2</v>
      </c>
      <c r="AM38" s="11">
        <f t="shared" si="23"/>
        <v>15.168172203107781</v>
      </c>
      <c r="AN38">
        <v>9.25</v>
      </c>
      <c r="AO38" s="2">
        <f t="shared" si="24"/>
        <v>5.7142857142857162E-2</v>
      </c>
      <c r="AP38" s="11">
        <f t="shared" si="25"/>
        <v>9.5086138433355387</v>
      </c>
      <c r="AQ38">
        <v>222.72572299999999</v>
      </c>
      <c r="AR38" s="2">
        <f t="shared" si="26"/>
        <v>6.041673374342027E-3</v>
      </c>
      <c r="AS38" s="11">
        <f t="shared" si="27"/>
        <v>2.5258427033316333</v>
      </c>
      <c r="AT38">
        <v>1043.0036620000001</v>
      </c>
      <c r="AU38" s="2">
        <f t="shared" si="28"/>
        <v>7.9819490878416666E-3</v>
      </c>
      <c r="AV38" s="11">
        <f t="shared" si="29"/>
        <v>2.4154261623359039</v>
      </c>
      <c r="AW38" s="12">
        <f t="shared" si="0"/>
        <v>113.79690388669351</v>
      </c>
      <c r="AX38" s="7">
        <f t="shared" si="30"/>
        <v>9.3404625035591327E-3</v>
      </c>
    </row>
    <row r="39" spans="3:50" x14ac:dyDescent="0.3">
      <c r="C39" s="8">
        <v>44896</v>
      </c>
      <c r="D39">
        <v>102.353577</v>
      </c>
      <c r="E39" s="2">
        <f t="shared" si="1"/>
        <v>-9.0389624904680943E-3</v>
      </c>
      <c r="F39" s="11">
        <f t="shared" si="31"/>
        <v>2.4505883366070078</v>
      </c>
      <c r="G39">
        <v>216.896851</v>
      </c>
      <c r="H39" s="2">
        <f t="shared" si="2"/>
        <v>-5.0605264551182305E-3</v>
      </c>
      <c r="I39" s="11">
        <f t="shared" si="3"/>
        <v>2.6197859626259796</v>
      </c>
      <c r="J39">
        <v>1097.814331</v>
      </c>
      <c r="K39" s="2">
        <f t="shared" si="4"/>
        <v>1.3918628720682058E-2</v>
      </c>
      <c r="L39" s="11">
        <f t="shared" si="5"/>
        <v>2.996170838306575</v>
      </c>
      <c r="M39">
        <v>1613.4167480000001</v>
      </c>
      <c r="N39" s="2">
        <f t="shared" si="6"/>
        <v>1.3547777999292299E-2</v>
      </c>
      <c r="O39" s="11">
        <f t="shared" si="7"/>
        <v>2.8859042141708797</v>
      </c>
      <c r="P39">
        <v>73.881538000000006</v>
      </c>
      <c r="Q39" s="2">
        <f t="shared" si="8"/>
        <v>-5.8708642909034436E-3</v>
      </c>
      <c r="R39" s="11">
        <f t="shared" si="9"/>
        <v>2.824314289267924</v>
      </c>
      <c r="S39">
        <v>332.23126200000002</v>
      </c>
      <c r="T39" s="2">
        <f t="shared" si="10"/>
        <v>-1.323551633823028E-3</v>
      </c>
      <c r="U39" s="11">
        <f t="shared" si="11"/>
        <v>3.2267428590462988</v>
      </c>
      <c r="V39">
        <v>105.73891399999999</v>
      </c>
      <c r="W39" s="2">
        <f t="shared" si="12"/>
        <v>1.4164211913216818E-3</v>
      </c>
      <c r="X39" s="11">
        <f t="shared" si="13"/>
        <v>2.6056510434095954</v>
      </c>
      <c r="Y39">
        <v>2080.7233890000002</v>
      </c>
      <c r="Z39" s="2">
        <f t="shared" si="14"/>
        <v>1.4169697191839026E-2</v>
      </c>
      <c r="AA39" s="11">
        <f t="shared" si="15"/>
        <v>14.770233697516023</v>
      </c>
      <c r="AB39">
        <v>451.54983499999997</v>
      </c>
      <c r="AC39" s="2">
        <f t="shared" si="16"/>
        <v>4.8877307549541893E-3</v>
      </c>
      <c r="AD39" s="11">
        <f t="shared" si="17"/>
        <v>2.7181489179870781</v>
      </c>
      <c r="AE39">
        <v>104.504372</v>
      </c>
      <c r="AF39" s="2">
        <f t="shared" si="18"/>
        <v>1.9131715235070734E-2</v>
      </c>
      <c r="AG39" s="11">
        <f t="shared" si="19"/>
        <v>4.0935166093375299</v>
      </c>
      <c r="AH39">
        <v>103.718979</v>
      </c>
      <c r="AI39" s="2">
        <f t="shared" si="20"/>
        <v>5.4371887404778274E-3</v>
      </c>
      <c r="AJ39" s="11">
        <f t="shared" si="21"/>
        <v>43.546471872944956</v>
      </c>
      <c r="AK39">
        <v>138.95117200000001</v>
      </c>
      <c r="AL39" s="2">
        <f t="shared" si="22"/>
        <v>1.0786558552813297E-3</v>
      </c>
      <c r="AM39" s="11">
        <f t="shared" si="23"/>
        <v>15.184533440868579</v>
      </c>
      <c r="AN39">
        <v>9.0500000000000007</v>
      </c>
      <c r="AO39" s="2">
        <f t="shared" si="24"/>
        <v>-2.1621621621621512E-2</v>
      </c>
      <c r="AP39" s="11">
        <f t="shared" si="25"/>
        <v>9.3030221926688252</v>
      </c>
      <c r="AQ39">
        <v>222.77526900000001</v>
      </c>
      <c r="AR39" s="2">
        <f t="shared" si="26"/>
        <v>2.2245297639034156E-4</v>
      </c>
      <c r="AS39" s="11">
        <f t="shared" si="27"/>
        <v>2.5264045845588834</v>
      </c>
      <c r="AT39">
        <v>1044.8446039999999</v>
      </c>
      <c r="AU39" s="2">
        <f t="shared" si="28"/>
        <v>1.7650388652228344E-3</v>
      </c>
      <c r="AV39" s="11">
        <f t="shared" si="29"/>
        <v>2.419689483388503</v>
      </c>
      <c r="AW39" s="12">
        <f t="shared" si="0"/>
        <v>114.17117834270465</v>
      </c>
      <c r="AX39" s="7">
        <f t="shared" si="30"/>
        <v>3.288968708531792E-3</v>
      </c>
    </row>
    <row r="40" spans="3:50" x14ac:dyDescent="0.3">
      <c r="C40" s="8">
        <v>44897</v>
      </c>
      <c r="D40">
        <v>104.319084</v>
      </c>
      <c r="E40" s="2">
        <f t="shared" si="1"/>
        <v>1.9203110019301084E-2</v>
      </c>
      <c r="F40" s="11">
        <f t="shared" si="31"/>
        <v>2.4976472540468881</v>
      </c>
      <c r="G40">
        <v>217.37651099999999</v>
      </c>
      <c r="H40" s="2">
        <f t="shared" si="2"/>
        <v>2.2114659470089393E-3</v>
      </c>
      <c r="I40" s="11">
        <f t="shared" si="3"/>
        <v>2.6255795300707789</v>
      </c>
      <c r="J40">
        <v>1096.993164</v>
      </c>
      <c r="K40" s="2">
        <f t="shared" si="4"/>
        <v>-7.4800171286892869E-4</v>
      </c>
      <c r="L40" s="11">
        <f t="shared" si="5"/>
        <v>2.9939296973874736</v>
      </c>
      <c r="M40">
        <v>1594.7229</v>
      </c>
      <c r="N40" s="2">
        <f t="shared" si="6"/>
        <v>-1.1586496807581281E-2</v>
      </c>
      <c r="O40" s="11">
        <f t="shared" si="7"/>
        <v>2.8524666942064036</v>
      </c>
      <c r="P40">
        <v>74.657203999999993</v>
      </c>
      <c r="Q40" s="2">
        <f t="shared" si="8"/>
        <v>1.0498779816954906E-2</v>
      </c>
      <c r="R40" s="11">
        <f t="shared" si="9"/>
        <v>2.8539661431248273</v>
      </c>
      <c r="S40">
        <v>329.88299599999999</v>
      </c>
      <c r="T40" s="2">
        <f t="shared" si="10"/>
        <v>-7.0681668722675228E-3</v>
      </c>
      <c r="U40" s="11">
        <f t="shared" si="11"/>
        <v>3.2039357020646619</v>
      </c>
      <c r="V40">
        <v>109.428062</v>
      </c>
      <c r="W40" s="2">
        <f t="shared" si="12"/>
        <v>3.4889217795446736E-2</v>
      </c>
      <c r="X40" s="11">
        <f t="shared" si="13"/>
        <v>2.6965601701620456</v>
      </c>
      <c r="Y40">
        <v>2062.1828609999998</v>
      </c>
      <c r="Z40" s="2">
        <f t="shared" si="14"/>
        <v>-8.9106164221621764E-3</v>
      </c>
      <c r="AA40" s="11">
        <f t="shared" si="15"/>
        <v>14.638621810571763</v>
      </c>
      <c r="AB40">
        <v>446.757813</v>
      </c>
      <c r="AC40" s="2">
        <f t="shared" si="16"/>
        <v>-1.0612387888481845E-2</v>
      </c>
      <c r="AD40" s="11">
        <f t="shared" si="17"/>
        <v>2.689302867330742</v>
      </c>
      <c r="AE40">
        <v>105.108002</v>
      </c>
      <c r="AF40" s="2">
        <f t="shared" si="18"/>
        <v>5.7761219788967644E-3</v>
      </c>
      <c r="AG40" s="11">
        <f t="shared" si="19"/>
        <v>4.1171612605957035</v>
      </c>
      <c r="AH40">
        <v>103.765732</v>
      </c>
      <c r="AI40" s="2">
        <f t="shared" si="20"/>
        <v>4.5076610327976496E-4</v>
      </c>
      <c r="AJ40" s="11">
        <f t="shared" si="21"/>
        <v>43.566101146382707</v>
      </c>
      <c r="AK40">
        <v>144.85000600000001</v>
      </c>
      <c r="AL40" s="2">
        <f t="shared" si="22"/>
        <v>4.2452567438581834E-2</v>
      </c>
      <c r="AM40" s="11">
        <f t="shared" si="23"/>
        <v>15.829155870790453</v>
      </c>
      <c r="AN40">
        <v>9.4499999999999993</v>
      </c>
      <c r="AO40" s="2">
        <f t="shared" si="24"/>
        <v>4.4198895027624197E-2</v>
      </c>
      <c r="AP40" s="11">
        <f t="shared" si="25"/>
        <v>9.7142054940022522</v>
      </c>
      <c r="AQ40">
        <v>223.17157</v>
      </c>
      <c r="AR40" s="2">
        <f t="shared" si="26"/>
        <v>1.7789272650368115E-3</v>
      </c>
      <c r="AS40" s="11">
        <f t="shared" si="27"/>
        <v>2.5308988745568692</v>
      </c>
      <c r="AT40">
        <v>1043.2524410000001</v>
      </c>
      <c r="AU40" s="2">
        <f t="shared" si="28"/>
        <v>-1.5238275566572534E-3</v>
      </c>
      <c r="AV40" s="11">
        <f t="shared" si="29"/>
        <v>2.4160022938751617</v>
      </c>
      <c r="AW40" s="12">
        <f t="shared" si="0"/>
        <v>115.22553480916875</v>
      </c>
      <c r="AX40" s="7">
        <f t="shared" si="30"/>
        <v>9.2348741755057251E-3</v>
      </c>
    </row>
    <row r="41" spans="3:50" x14ac:dyDescent="0.3">
      <c r="C41" s="8">
        <v>44900</v>
      </c>
      <c r="D41">
        <v>105.596642</v>
      </c>
      <c r="E41" s="2">
        <f t="shared" si="1"/>
        <v>1.2246637441716723E-2</v>
      </c>
      <c r="F41" s="11">
        <f t="shared" si="31"/>
        <v>2.5282350344244997</v>
      </c>
      <c r="G41">
        <v>221.837234</v>
      </c>
      <c r="H41" s="2">
        <f t="shared" si="2"/>
        <v>2.0520722222834742E-2</v>
      </c>
      <c r="I41" s="11">
        <f t="shared" si="3"/>
        <v>2.6794583182813225</v>
      </c>
      <c r="J41">
        <v>1092.4526370000001</v>
      </c>
      <c r="K41" s="2">
        <f t="shared" si="4"/>
        <v>-4.1390659021461884E-3</v>
      </c>
      <c r="L41" s="11">
        <f t="shared" si="5"/>
        <v>2.9815376250635941</v>
      </c>
      <c r="M41">
        <v>1596.5241699999999</v>
      </c>
      <c r="N41" s="2">
        <f t="shared" si="6"/>
        <v>1.1295191158287032E-3</v>
      </c>
      <c r="O41" s="11">
        <f t="shared" si="7"/>
        <v>2.8556886098647745</v>
      </c>
      <c r="P41">
        <v>74.705680999999998</v>
      </c>
      <c r="Q41" s="2">
        <f t="shared" si="8"/>
        <v>6.4932782642124209E-4</v>
      </c>
      <c r="R41" s="11">
        <f t="shared" si="9"/>
        <v>2.8558193027572223</v>
      </c>
      <c r="S41">
        <v>329.49160799999999</v>
      </c>
      <c r="T41" s="2">
        <f t="shared" si="10"/>
        <v>-1.1864449054537207E-3</v>
      </c>
      <c r="U41" s="11">
        <f t="shared" si="11"/>
        <v>3.2001344088735459</v>
      </c>
      <c r="V41">
        <v>115.16119399999999</v>
      </c>
      <c r="W41" s="2">
        <f t="shared" si="12"/>
        <v>5.2391789594153693E-2</v>
      </c>
      <c r="X41" s="11">
        <f t="shared" si="13"/>
        <v>2.8378377832251509</v>
      </c>
      <c r="Y41">
        <v>2062.281982</v>
      </c>
      <c r="Z41" s="2">
        <f t="shared" si="14"/>
        <v>4.8066057513507232E-5</v>
      </c>
      <c r="AA41" s="11">
        <f t="shared" si="15"/>
        <v>14.639325431409629</v>
      </c>
      <c r="AB41">
        <v>436.87423699999999</v>
      </c>
      <c r="AC41" s="2">
        <f t="shared" si="16"/>
        <v>-2.2122894580469232E-2</v>
      </c>
      <c r="AD41" s="11">
        <f t="shared" si="17"/>
        <v>2.6298077035018301</v>
      </c>
      <c r="AE41">
        <v>104.24028</v>
      </c>
      <c r="AF41" s="2">
        <f t="shared" si="18"/>
        <v>-8.2555274906662701E-3</v>
      </c>
      <c r="AG41" s="11">
        <f t="shared" si="19"/>
        <v>4.0831719226253496</v>
      </c>
      <c r="AH41">
        <v>104.560326</v>
      </c>
      <c r="AI41" s="2">
        <f t="shared" si="20"/>
        <v>7.657576202517502E-3</v>
      </c>
      <c r="AJ41" s="11">
        <f t="shared" si="21"/>
        <v>43.899711885757718</v>
      </c>
      <c r="AK41">
        <v>146.949997</v>
      </c>
      <c r="AL41" s="2">
        <f t="shared" si="22"/>
        <v>1.4497693565853176E-2</v>
      </c>
      <c r="AM41" s="11">
        <f t="shared" si="23"/>
        <v>16.0586421220113</v>
      </c>
      <c r="AN41">
        <v>10</v>
      </c>
      <c r="AO41" s="2">
        <f t="shared" si="24"/>
        <v>5.8201058201058364E-2</v>
      </c>
      <c r="AP41" s="11">
        <f t="shared" si="25"/>
        <v>10.279582533335718</v>
      </c>
      <c r="AQ41">
        <v>222.13125600000001</v>
      </c>
      <c r="AR41" s="2">
        <f t="shared" si="26"/>
        <v>-4.6614987742390479E-3</v>
      </c>
      <c r="AS41" s="11">
        <f t="shared" si="27"/>
        <v>2.5191010925553994</v>
      </c>
      <c r="AT41">
        <v>1012.802673</v>
      </c>
      <c r="AU41" s="2">
        <f t="shared" si="28"/>
        <v>-2.9187344120482184E-2</v>
      </c>
      <c r="AV41" s="11">
        <f t="shared" si="29"/>
        <v>2.345485603527953</v>
      </c>
      <c r="AW41" s="12">
        <f t="shared" si="0"/>
        <v>116.39353937721499</v>
      </c>
      <c r="AX41" s="7">
        <f t="shared" si="30"/>
        <v>1.0136681682412219E-2</v>
      </c>
    </row>
    <row r="42" spans="3:50" x14ac:dyDescent="0.3">
      <c r="C42" s="8">
        <v>44901</v>
      </c>
      <c r="D42">
        <v>103.876839</v>
      </c>
      <c r="E42" s="2">
        <f t="shared" si="1"/>
        <v>-1.6286531156928241E-2</v>
      </c>
      <c r="F42" s="11">
        <f t="shared" si="31"/>
        <v>2.4870588557643076</v>
      </c>
      <c r="G42">
        <v>222.220932</v>
      </c>
      <c r="H42" s="2">
        <f t="shared" si="2"/>
        <v>1.7296375053073021E-3</v>
      </c>
      <c r="I42" s="11">
        <f t="shared" si="3"/>
        <v>2.6840928098825296</v>
      </c>
      <c r="J42">
        <v>1082.888794</v>
      </c>
      <c r="K42" s="2">
        <f t="shared" si="4"/>
        <v>-8.7544692337999663E-3</v>
      </c>
      <c r="L42" s="11">
        <f t="shared" si="5"/>
        <v>2.9554358456555581</v>
      </c>
      <c r="M42">
        <v>1570.3820800000001</v>
      </c>
      <c r="N42" s="2">
        <f t="shared" si="6"/>
        <v>-1.6374377846092858E-2</v>
      </c>
      <c r="O42" s="11">
        <f t="shared" si="7"/>
        <v>2.808928485556065</v>
      </c>
      <c r="P42">
        <v>73.493713</v>
      </c>
      <c r="Q42" s="2">
        <f t="shared" si="8"/>
        <v>-1.6223237426883252E-2</v>
      </c>
      <c r="R42" s="11">
        <f t="shared" si="9"/>
        <v>2.8094886681603155</v>
      </c>
      <c r="S42">
        <v>330.02972399999999</v>
      </c>
      <c r="T42" s="2">
        <f t="shared" si="10"/>
        <v>1.6331705783536599E-3</v>
      </c>
      <c r="U42" s="11">
        <f t="shared" si="11"/>
        <v>3.2053607742368952</v>
      </c>
      <c r="V42">
        <v>113.216919</v>
      </c>
      <c r="W42" s="2">
        <f t="shared" si="12"/>
        <v>-1.6883074345338867E-2</v>
      </c>
      <c r="X42" s="11">
        <f t="shared" si="13"/>
        <v>2.7899263569509491</v>
      </c>
      <c r="Y42">
        <v>2070.0935060000002</v>
      </c>
      <c r="Z42" s="2">
        <f t="shared" si="14"/>
        <v>3.7878059684275378E-3</v>
      </c>
      <c r="AA42" s="11">
        <f t="shared" si="15"/>
        <v>14.694776355652476</v>
      </c>
      <c r="AB42">
        <v>437.972443</v>
      </c>
      <c r="AC42" s="2">
        <f t="shared" si="16"/>
        <v>2.5137806420936215E-3</v>
      </c>
      <c r="AD42" s="11">
        <f t="shared" si="17"/>
        <v>2.6364184631993215</v>
      </c>
      <c r="AE42">
        <v>104.089371</v>
      </c>
      <c r="AF42" s="2">
        <f t="shared" si="18"/>
        <v>-1.4477033254323146E-3</v>
      </c>
      <c r="AG42" s="11">
        <f t="shared" si="19"/>
        <v>4.0772607010546533</v>
      </c>
      <c r="AH42">
        <v>103.672241</v>
      </c>
      <c r="AI42" s="2">
        <f t="shared" si="20"/>
        <v>-8.493517895114433E-3</v>
      </c>
      <c r="AJ42" s="11">
        <f t="shared" si="21"/>
        <v>43.526848897265666</v>
      </c>
      <c r="AK42">
        <v>142.699997</v>
      </c>
      <c r="AL42" s="2">
        <f t="shared" si="22"/>
        <v>-2.8921402427793175E-2</v>
      </c>
      <c r="AM42" s="11">
        <f t="shared" si="23"/>
        <v>15.5942036707567</v>
      </c>
      <c r="AN42">
        <v>10.199999999999999</v>
      </c>
      <c r="AO42" s="2">
        <f t="shared" si="24"/>
        <v>2.0000000000000018E-2</v>
      </c>
      <c r="AP42" s="11">
        <f t="shared" si="25"/>
        <v>10.485174184002434</v>
      </c>
      <c r="AQ42">
        <v>226.68881200000001</v>
      </c>
      <c r="AR42" s="2">
        <f t="shared" si="26"/>
        <v>2.0517400756965065E-2</v>
      </c>
      <c r="AS42" s="11">
        <f t="shared" si="27"/>
        <v>2.5707864992186669</v>
      </c>
      <c r="AT42">
        <v>1035.8389890000001</v>
      </c>
      <c r="AU42" s="2">
        <f t="shared" si="28"/>
        <v>2.2745117695794237E-2</v>
      </c>
      <c r="AV42" s="11">
        <f t="shared" si="29"/>
        <v>2.3988339496339872</v>
      </c>
      <c r="AW42" s="12">
        <f t="shared" si="0"/>
        <v>115.72459451699052</v>
      </c>
      <c r="AX42" s="7">
        <f t="shared" si="30"/>
        <v>-5.7472679652477154E-3</v>
      </c>
    </row>
    <row r="43" spans="3:50" x14ac:dyDescent="0.3">
      <c r="C43" s="8">
        <v>44902</v>
      </c>
      <c r="D43">
        <v>103.876839</v>
      </c>
      <c r="E43" s="2">
        <f t="shared" si="1"/>
        <v>0</v>
      </c>
      <c r="F43" s="11">
        <f t="shared" si="31"/>
        <v>2.4870588557643076</v>
      </c>
      <c r="G43">
        <v>220.39828499999999</v>
      </c>
      <c r="H43" s="2">
        <f t="shared" si="2"/>
        <v>-8.2019591205747533E-3</v>
      </c>
      <c r="I43" s="11">
        <f t="shared" si="3"/>
        <v>2.6620779903800447</v>
      </c>
      <c r="J43">
        <v>1068.349976</v>
      </c>
      <c r="K43" s="2">
        <f t="shared" si="4"/>
        <v>-1.3425956645369053E-2</v>
      </c>
      <c r="L43" s="11">
        <f t="shared" si="5"/>
        <v>2.9157562921236169</v>
      </c>
      <c r="M43">
        <v>1563.177124</v>
      </c>
      <c r="N43" s="2">
        <f t="shared" si="6"/>
        <v>-4.5880273926712789E-3</v>
      </c>
      <c r="O43" s="11">
        <f t="shared" si="7"/>
        <v>2.7960410447202793</v>
      </c>
      <c r="P43">
        <v>74.366325000000003</v>
      </c>
      <c r="Q43" s="2">
        <f t="shared" si="8"/>
        <v>1.1873287719182279E-2</v>
      </c>
      <c r="R43" s="11">
        <f t="shared" si="9"/>
        <v>2.8428465354611649</v>
      </c>
      <c r="S43">
        <v>332.769409</v>
      </c>
      <c r="T43" s="2">
        <f t="shared" si="10"/>
        <v>8.3013280343198215E-3</v>
      </c>
      <c r="U43" s="11">
        <f t="shared" si="11"/>
        <v>3.2319695254921772</v>
      </c>
      <c r="V43">
        <v>109.52776299999999</v>
      </c>
      <c r="W43" s="2">
        <f t="shared" si="12"/>
        <v>-3.2584847146388207E-2</v>
      </c>
      <c r="X43" s="11">
        <f t="shared" si="13"/>
        <v>2.6990170330600227</v>
      </c>
      <c r="Y43">
        <v>2100.2524410000001</v>
      </c>
      <c r="Z43" s="2">
        <f t="shared" si="14"/>
        <v>1.4568875711453044E-2</v>
      </c>
      <c r="AA43" s="11">
        <f t="shared" si="15"/>
        <v>14.908862725985575</v>
      </c>
      <c r="AB43">
        <v>437.62301600000001</v>
      </c>
      <c r="AC43" s="2">
        <f t="shared" si="16"/>
        <v>-7.978287346265267E-4</v>
      </c>
      <c r="AD43" s="11">
        <f t="shared" si="17"/>
        <v>2.6343150527928811</v>
      </c>
      <c r="AE43">
        <v>107.14527099999999</v>
      </c>
      <c r="AF43" s="2">
        <f t="shared" si="18"/>
        <v>2.9358425078771955E-2</v>
      </c>
      <c r="AG43" s="11">
        <f t="shared" si="19"/>
        <v>4.1969626538731877</v>
      </c>
      <c r="AH43">
        <v>105.682121</v>
      </c>
      <c r="AI43" s="2">
        <f t="shared" si="20"/>
        <v>1.9386867502941163E-2</v>
      </c>
      <c r="AJ43" s="11">
        <f t="shared" si="21"/>
        <v>44.370698149657493</v>
      </c>
      <c r="AK43">
        <v>140.89999399999999</v>
      </c>
      <c r="AL43" s="2">
        <f t="shared" si="22"/>
        <v>-1.2613896551098014E-2</v>
      </c>
      <c r="AM43" s="11">
        <f t="shared" si="23"/>
        <v>15.397499998857022</v>
      </c>
      <c r="AN43">
        <v>9.85</v>
      </c>
      <c r="AO43" s="2">
        <f t="shared" si="24"/>
        <v>-3.4313725490196068E-2</v>
      </c>
      <c r="AP43" s="11">
        <f t="shared" si="25"/>
        <v>10.125388795335683</v>
      </c>
      <c r="AQ43">
        <v>223.76603700000001</v>
      </c>
      <c r="AR43" s="2">
        <f t="shared" si="26"/>
        <v>-1.2893335909316961E-2</v>
      </c>
      <c r="AS43" s="11">
        <f t="shared" si="27"/>
        <v>2.5376404853331036</v>
      </c>
      <c r="AT43">
        <v>1020.216064</v>
      </c>
      <c r="AU43" s="2">
        <f t="shared" si="28"/>
        <v>-1.5082387480975679E-2</v>
      </c>
      <c r="AV43" s="11">
        <f t="shared" si="29"/>
        <v>2.3626538065030882</v>
      </c>
      <c r="AW43" s="12">
        <f t="shared" si="0"/>
        <v>116.16878894533963</v>
      </c>
      <c r="AX43" s="7">
        <f t="shared" si="30"/>
        <v>3.8383753272419607E-3</v>
      </c>
    </row>
    <row r="44" spans="3:50" x14ac:dyDescent="0.3">
      <c r="C44" s="8">
        <v>44903</v>
      </c>
      <c r="D44">
        <v>103.48374200000001</v>
      </c>
      <c r="E44" s="2">
        <f t="shared" si="1"/>
        <v>-3.7842603200507474E-3</v>
      </c>
      <c r="F44" s="11">
        <f t="shared" si="31"/>
        <v>2.4776471776228077</v>
      </c>
      <c r="G44">
        <v>221.02181999999999</v>
      </c>
      <c r="H44" s="2">
        <f t="shared" si="2"/>
        <v>2.8291281849130989E-3</v>
      </c>
      <c r="I44" s="11">
        <f t="shared" si="3"/>
        <v>2.6696093502530656</v>
      </c>
      <c r="J44">
        <v>1063.9544679999999</v>
      </c>
      <c r="K44" s="2">
        <f t="shared" si="4"/>
        <v>-4.1142959692452852E-3</v>
      </c>
      <c r="L44" s="11">
        <f t="shared" si="5"/>
        <v>2.9037600077636312</v>
      </c>
      <c r="M44">
        <v>1577.440918</v>
      </c>
      <c r="N44" s="2">
        <f t="shared" si="6"/>
        <v>9.1248738105254024E-3</v>
      </c>
      <c r="O44" s="11">
        <f t="shared" si="7"/>
        <v>2.8215545664224013</v>
      </c>
      <c r="P44">
        <v>74.414810000000003</v>
      </c>
      <c r="Q44" s="2">
        <f t="shared" si="8"/>
        <v>6.5197520517523699E-4</v>
      </c>
      <c r="R44" s="11">
        <f t="shared" si="9"/>
        <v>2.8447000009144041</v>
      </c>
      <c r="S44">
        <v>331.10604899999998</v>
      </c>
      <c r="T44" s="2">
        <f t="shared" si="10"/>
        <v>-4.9985363889022416E-3</v>
      </c>
      <c r="U44" s="11">
        <f t="shared" si="11"/>
        <v>3.2158144082111813</v>
      </c>
      <c r="V44">
        <v>107.483788</v>
      </c>
      <c r="W44" s="2">
        <f t="shared" si="12"/>
        <v>-1.8661706803963396E-2</v>
      </c>
      <c r="X44" s="11">
        <f t="shared" si="13"/>
        <v>2.6486487685301534</v>
      </c>
      <c r="Y44">
        <v>2143.4638669999999</v>
      </c>
      <c r="Z44" s="2">
        <f t="shared" si="14"/>
        <v>2.0574396275633067E-2</v>
      </c>
      <c r="AA44" s="11">
        <f t="shared" si="15"/>
        <v>15.215603575729016</v>
      </c>
      <c r="AB44">
        <v>431.88253800000001</v>
      </c>
      <c r="AC44" s="2">
        <f t="shared" si="16"/>
        <v>-1.3117404227203644E-2</v>
      </c>
      <c r="AD44" s="11">
        <f t="shared" si="17"/>
        <v>2.5997596773835898</v>
      </c>
      <c r="AE44">
        <v>109.069366</v>
      </c>
      <c r="AF44" s="2">
        <f t="shared" si="18"/>
        <v>1.79578154223905E-2</v>
      </c>
      <c r="AG44" s="11">
        <f t="shared" si="19"/>
        <v>4.2723309345461082</v>
      </c>
      <c r="AH44">
        <v>106.850655</v>
      </c>
      <c r="AI44" s="2">
        <f t="shared" si="20"/>
        <v>1.1057064231328351E-2</v>
      </c>
      <c r="AJ44" s="11">
        <f t="shared" si="21"/>
        <v>44.861307809087137</v>
      </c>
      <c r="AK44">
        <v>141.25</v>
      </c>
      <c r="AL44" s="2">
        <f t="shared" si="22"/>
        <v>2.4840739169940118E-3</v>
      </c>
      <c r="AM44" s="11">
        <f t="shared" si="23"/>
        <v>15.435748526991098</v>
      </c>
      <c r="AN44">
        <v>9.8000000000000007</v>
      </c>
      <c r="AO44" s="2">
        <f t="shared" si="24"/>
        <v>-5.0761421319795996E-3</v>
      </c>
      <c r="AP44" s="11">
        <f t="shared" si="25"/>
        <v>10.073990882669005</v>
      </c>
      <c r="AQ44">
        <v>222.97341900000001</v>
      </c>
      <c r="AR44" s="2">
        <f t="shared" si="26"/>
        <v>-3.5421729348498188E-3</v>
      </c>
      <c r="AS44" s="11">
        <f t="shared" si="27"/>
        <v>2.5286517238875774</v>
      </c>
      <c r="AT44">
        <v>1020.912598</v>
      </c>
      <c r="AU44" s="2">
        <f t="shared" si="28"/>
        <v>6.8273184924105834E-4</v>
      </c>
      <c r="AV44" s="11">
        <f t="shared" si="29"/>
        <v>2.3642668655055186</v>
      </c>
      <c r="AW44" s="12">
        <f t="shared" si="0"/>
        <v>116.93339427551669</v>
      </c>
      <c r="AX44" s="7">
        <f t="shared" si="30"/>
        <v>6.5818481635100401E-3</v>
      </c>
    </row>
    <row r="45" spans="3:50" x14ac:dyDescent="0.3">
      <c r="C45" s="8">
        <v>44904</v>
      </c>
      <c r="D45">
        <v>103.97511299999999</v>
      </c>
      <c r="E45" s="2">
        <f t="shared" si="1"/>
        <v>4.7482917654830814E-3</v>
      </c>
      <c r="F45" s="11">
        <f t="shared" si="31"/>
        <v>2.4894117693140867</v>
      </c>
      <c r="G45">
        <v>219.53492700000001</v>
      </c>
      <c r="H45" s="2">
        <f t="shared" si="2"/>
        <v>-6.7273584119431629E-3</v>
      </c>
      <c r="I45" s="11">
        <f t="shared" si="3"/>
        <v>2.6516499313340383</v>
      </c>
      <c r="J45">
        <v>992.61187700000005</v>
      </c>
      <c r="K45" s="2">
        <f t="shared" si="4"/>
        <v>-6.705417679584369E-2</v>
      </c>
      <c r="L45" s="11">
        <f t="shared" si="5"/>
        <v>2.7090507708303484</v>
      </c>
      <c r="M45">
        <v>1527.9313959999999</v>
      </c>
      <c r="N45" s="2">
        <f t="shared" si="6"/>
        <v>-3.1385975496801444E-2</v>
      </c>
      <c r="O45" s="11">
        <f t="shared" si="7"/>
        <v>2.7329973239377798</v>
      </c>
      <c r="P45">
        <v>74.657203999999993</v>
      </c>
      <c r="Q45" s="2">
        <f t="shared" si="8"/>
        <v>3.2573354685712097E-3</v>
      </c>
      <c r="R45" s="11">
        <f t="shared" si="9"/>
        <v>2.8539661431248273</v>
      </c>
      <c r="S45">
        <v>334.041382</v>
      </c>
      <c r="T45" s="2">
        <f t="shared" si="10"/>
        <v>8.8652351984062072E-3</v>
      </c>
      <c r="U45" s="11">
        <f t="shared" si="11"/>
        <v>3.244323359294397</v>
      </c>
      <c r="V45">
        <v>110.325424</v>
      </c>
      <c r="W45" s="2">
        <f t="shared" si="12"/>
        <v>2.6437810323543864E-2</v>
      </c>
      <c r="X45" s="11">
        <f t="shared" si="13"/>
        <v>2.7186732422862416</v>
      </c>
      <c r="Y45">
        <v>2129.9665530000002</v>
      </c>
      <c r="Z45" s="2">
        <f t="shared" si="14"/>
        <v>-6.2969636240663984E-3</v>
      </c>
      <c r="AA45" s="11">
        <f t="shared" si="15"/>
        <v>15.119791473494436</v>
      </c>
      <c r="AB45">
        <v>431.98239100000001</v>
      </c>
      <c r="AC45" s="2">
        <f t="shared" si="16"/>
        <v>2.3120406873222699E-4</v>
      </c>
      <c r="AD45" s="11">
        <f t="shared" si="17"/>
        <v>2.6003607523987271</v>
      </c>
      <c r="AE45">
        <v>107.069817</v>
      </c>
      <c r="AF45" s="2">
        <f t="shared" si="18"/>
        <v>-1.8332819501307052E-2</v>
      </c>
      <c r="AG45" s="11">
        <f t="shared" si="19"/>
        <v>4.194007062673224</v>
      </c>
      <c r="AH45">
        <v>104.37336000000001</v>
      </c>
      <c r="AI45" s="2">
        <f t="shared" si="20"/>
        <v>-2.3184649640191735E-2</v>
      </c>
      <c r="AJ45" s="11">
        <f t="shared" si="21"/>
        <v>43.821214105132654</v>
      </c>
      <c r="AK45">
        <v>145.550003</v>
      </c>
      <c r="AL45" s="2">
        <f t="shared" si="22"/>
        <v>3.0442499115044264E-2</v>
      </c>
      <c r="AM45" s="11">
        <f t="shared" si="23"/>
        <v>15.905651287864071</v>
      </c>
      <c r="AN45">
        <v>9.3000000000000007</v>
      </c>
      <c r="AO45" s="2">
        <f t="shared" si="24"/>
        <v>-5.1020408163265252E-2</v>
      </c>
      <c r="AP45" s="11">
        <f t="shared" si="25"/>
        <v>9.5600117560022202</v>
      </c>
      <c r="AQ45">
        <v>217.37554900000001</v>
      </c>
      <c r="AR45" s="2">
        <f t="shared" si="26"/>
        <v>-2.5105548567652347E-2</v>
      </c>
      <c r="AS45" s="11">
        <f t="shared" si="27"/>
        <v>2.4651685352228401</v>
      </c>
      <c r="AT45">
        <v>1031.0626219999999</v>
      </c>
      <c r="AU45" s="2">
        <f t="shared" si="28"/>
        <v>9.9421086779456491E-3</v>
      </c>
      <c r="AV45" s="11">
        <f t="shared" si="29"/>
        <v>2.3877726636260403</v>
      </c>
      <c r="AW45" s="12">
        <f t="shared" si="0"/>
        <v>115.45405017653594</v>
      </c>
      <c r="AX45" s="7">
        <f t="shared" si="30"/>
        <v>-1.2651168711438787E-2</v>
      </c>
    </row>
    <row r="46" spans="3:50" x14ac:dyDescent="0.3">
      <c r="C46" s="8">
        <v>44907</v>
      </c>
      <c r="D46">
        <v>102.746681</v>
      </c>
      <c r="E46" s="2">
        <f t="shared" si="1"/>
        <v>-1.1814673382466001E-2</v>
      </c>
      <c r="F46" s="11">
        <f t="shared" si="31"/>
        <v>2.460000182345174</v>
      </c>
      <c r="G46">
        <v>222.940414</v>
      </c>
      <c r="H46" s="2">
        <f t="shared" si="2"/>
        <v>1.5512278827505277E-2</v>
      </c>
      <c r="I46" s="11">
        <f t="shared" si="3"/>
        <v>2.6927830644218269</v>
      </c>
      <c r="J46">
        <v>993.48138400000005</v>
      </c>
      <c r="K46" s="2">
        <f t="shared" si="4"/>
        <v>8.7597883941104016E-4</v>
      </c>
      <c r="L46" s="11">
        <f t="shared" si="5"/>
        <v>2.7114238419804861</v>
      </c>
      <c r="M46">
        <v>1506.4139399999999</v>
      </c>
      <c r="N46" s="2">
        <f t="shared" si="6"/>
        <v>-1.4082736997440448E-2</v>
      </c>
      <c r="O46" s="11">
        <f t="shared" si="7"/>
        <v>2.6945092414100555</v>
      </c>
      <c r="P46">
        <v>76.499390000000005</v>
      </c>
      <c r="Q46" s="2">
        <f t="shared" si="8"/>
        <v>2.4675261077283572E-2</v>
      </c>
      <c r="R46" s="11">
        <f t="shared" si="9"/>
        <v>2.9243885028121603</v>
      </c>
      <c r="S46">
        <v>335.80261200000001</v>
      </c>
      <c r="T46" s="2">
        <f t="shared" si="10"/>
        <v>5.2724904604783962E-3</v>
      </c>
      <c r="U46" s="11">
        <f t="shared" si="11"/>
        <v>3.261429023256984</v>
      </c>
      <c r="V46">
        <v>118.650925</v>
      </c>
      <c r="W46" s="2">
        <f t="shared" si="12"/>
        <v>7.5463122625297974E-2</v>
      </c>
      <c r="X46" s="11">
        <f t="shared" si="13"/>
        <v>2.9238328145470045</v>
      </c>
      <c r="Y46">
        <v>2139.5085450000001</v>
      </c>
      <c r="Z46" s="2">
        <f t="shared" si="14"/>
        <v>4.4798787974207332E-3</v>
      </c>
      <c r="AA46" s="11">
        <f t="shared" si="15"/>
        <v>15.187526306737967</v>
      </c>
      <c r="AB46">
        <v>432.18203699999998</v>
      </c>
      <c r="AC46" s="2">
        <f t="shared" si="16"/>
        <v>4.6216235698359753E-4</v>
      </c>
      <c r="AD46" s="11">
        <f t="shared" si="17"/>
        <v>2.6015625412530632</v>
      </c>
      <c r="AE46">
        <v>109.597542</v>
      </c>
      <c r="AF46" s="2">
        <f t="shared" si="18"/>
        <v>2.3608193894643525E-2</v>
      </c>
      <c r="AG46" s="11">
        <f t="shared" si="19"/>
        <v>4.2930199946043182</v>
      </c>
      <c r="AH46">
        <v>105.21470600000001</v>
      </c>
      <c r="AI46" s="2">
        <f t="shared" si="20"/>
        <v>8.0609266579134697E-3</v>
      </c>
      <c r="AJ46" s="11">
        <f t="shared" si="21"/>
        <v>44.174453698094851</v>
      </c>
      <c r="AK46">
        <v>138.699997</v>
      </c>
      <c r="AL46" s="2">
        <f t="shared" si="22"/>
        <v>-4.7062905247758802E-2</v>
      </c>
      <c r="AM46" s="11">
        <f t="shared" si="23"/>
        <v>15.157085128399432</v>
      </c>
      <c r="AN46">
        <v>10.25</v>
      </c>
      <c r="AO46" s="2">
        <f t="shared" si="24"/>
        <v>0.10215053763440851</v>
      </c>
      <c r="AP46" s="11">
        <f t="shared" si="25"/>
        <v>10.536572096669113</v>
      </c>
      <c r="AQ46">
        <v>215.691238</v>
      </c>
      <c r="AR46" s="2">
        <f t="shared" si="26"/>
        <v>-7.748392161622597E-3</v>
      </c>
      <c r="AS46" s="11">
        <f t="shared" si="27"/>
        <v>2.4460674426674407</v>
      </c>
      <c r="AT46">
        <v>1032.7044679999999</v>
      </c>
      <c r="AU46" s="2">
        <f t="shared" si="28"/>
        <v>1.5923824266028674E-3</v>
      </c>
      <c r="AV46" s="11">
        <f t="shared" si="29"/>
        <v>2.3915749108543212</v>
      </c>
      <c r="AW46" s="12">
        <f t="shared" si="0"/>
        <v>116.4562287900542</v>
      </c>
      <c r="AX46" s="7">
        <f t="shared" si="30"/>
        <v>8.6803244406399305E-3</v>
      </c>
    </row>
    <row r="47" spans="3:50" x14ac:dyDescent="0.3">
      <c r="C47" s="8">
        <v>44908</v>
      </c>
      <c r="D47">
        <v>103.336319</v>
      </c>
      <c r="E47" s="2">
        <f t="shared" si="1"/>
        <v>5.7387547146170448E-3</v>
      </c>
      <c r="F47" s="11">
        <f t="shared" si="31"/>
        <v>2.4741175199895662</v>
      </c>
      <c r="G47">
        <v>222.12501499999999</v>
      </c>
      <c r="H47" s="2">
        <f t="shared" si="2"/>
        <v>-3.6574750417391888E-3</v>
      </c>
      <c r="I47" s="11">
        <f t="shared" si="3"/>
        <v>2.6829342775708862</v>
      </c>
      <c r="J47">
        <v>1009.227905</v>
      </c>
      <c r="K47" s="2">
        <f t="shared" si="4"/>
        <v>1.5849840020756734E-2</v>
      </c>
      <c r="L47" s="11">
        <f t="shared" si="5"/>
        <v>2.7543994761043424</v>
      </c>
      <c r="M47">
        <v>1530.706177</v>
      </c>
      <c r="N47" s="2">
        <f t="shared" si="6"/>
        <v>1.6125871086933863E-2</v>
      </c>
      <c r="O47" s="11">
        <f t="shared" si="7"/>
        <v>2.7379605500795861</v>
      </c>
      <c r="P47">
        <v>75.384383999999997</v>
      </c>
      <c r="Q47" s="2">
        <f t="shared" si="8"/>
        <v>-1.457535805187482E-2</v>
      </c>
      <c r="R47" s="11">
        <f t="shared" si="9"/>
        <v>2.8817644933008868</v>
      </c>
      <c r="S47">
        <v>338.15087899999997</v>
      </c>
      <c r="T47" s="2">
        <f t="shared" si="10"/>
        <v>6.9929980175376105E-3</v>
      </c>
      <c r="U47" s="11">
        <f t="shared" si="11"/>
        <v>3.2842361899509598</v>
      </c>
      <c r="V47">
        <v>118.850334</v>
      </c>
      <c r="W47" s="2">
        <f t="shared" si="12"/>
        <v>1.680635865249247E-3</v>
      </c>
      <c r="X47" s="11">
        <f t="shared" si="13"/>
        <v>2.9287467128391249</v>
      </c>
      <c r="Y47">
        <v>2148.6057129999999</v>
      </c>
      <c r="Z47" s="2">
        <f t="shared" si="14"/>
        <v>4.2519895614625547E-3</v>
      </c>
      <c r="AA47" s="11">
        <f t="shared" si="15"/>
        <v>15.252103510058655</v>
      </c>
      <c r="AB47">
        <v>428.98736600000001</v>
      </c>
      <c r="AC47" s="2">
        <f t="shared" si="16"/>
        <v>-7.3919569220781689E-3</v>
      </c>
      <c r="AD47" s="11">
        <f t="shared" si="17"/>
        <v>2.5823319030180283</v>
      </c>
      <c r="AE47">
        <v>109.408913</v>
      </c>
      <c r="AF47" s="2">
        <f t="shared" si="18"/>
        <v>-1.7211061175076425E-3</v>
      </c>
      <c r="AG47" s="11">
        <f t="shared" si="19"/>
        <v>4.285631251629022</v>
      </c>
      <c r="AH47">
        <v>104.653809</v>
      </c>
      <c r="AI47" s="2">
        <f t="shared" si="20"/>
        <v>-5.3309753106187685E-3</v>
      </c>
      <c r="AJ47" s="11">
        <f t="shared" si="21"/>
        <v>43.938960776070232</v>
      </c>
      <c r="AK47">
        <v>136.300003</v>
      </c>
      <c r="AL47" s="2">
        <f t="shared" si="22"/>
        <v>-1.73034899200466E-2</v>
      </c>
      <c r="AM47" s="11">
        <f t="shared" si="23"/>
        <v>14.894814658662884</v>
      </c>
      <c r="AN47">
        <v>10.1</v>
      </c>
      <c r="AO47" s="2">
        <f t="shared" si="24"/>
        <v>-1.4634146341463428E-2</v>
      </c>
      <c r="AP47" s="11">
        <f t="shared" si="25"/>
        <v>10.382378358669078</v>
      </c>
      <c r="AQ47">
        <v>216.83062699999999</v>
      </c>
      <c r="AR47" s="2">
        <f t="shared" si="26"/>
        <v>5.2825001634975166E-3</v>
      </c>
      <c r="AS47" s="11">
        <f t="shared" si="27"/>
        <v>2.4589887943332576</v>
      </c>
      <c r="AT47">
        <v>1031.7094729999999</v>
      </c>
      <c r="AU47" s="2">
        <f t="shared" si="28"/>
        <v>-9.6348474402074835E-4</v>
      </c>
      <c r="AV47" s="11">
        <f t="shared" si="29"/>
        <v>2.3892706649135302</v>
      </c>
      <c r="AW47" s="12">
        <f t="shared" si="0"/>
        <v>115.92863913719002</v>
      </c>
      <c r="AX47" s="7">
        <f t="shared" si="30"/>
        <v>-4.5303686917023134E-3</v>
      </c>
    </row>
    <row r="48" spans="3:50" x14ac:dyDescent="0.3">
      <c r="C48" s="8">
        <v>44909</v>
      </c>
      <c r="D48">
        <v>103.63114899999999</v>
      </c>
      <c r="E48" s="2">
        <f t="shared" si="1"/>
        <v>2.8531111118830221E-3</v>
      </c>
      <c r="F48" s="11">
        <f t="shared" si="31"/>
        <v>2.4811764521779529</v>
      </c>
      <c r="G48">
        <v>222.700592</v>
      </c>
      <c r="H48" s="2">
        <f t="shared" si="2"/>
        <v>2.5912299882118184E-3</v>
      </c>
      <c r="I48" s="11">
        <f t="shared" si="3"/>
        <v>2.6898863773273294</v>
      </c>
      <c r="J48">
        <v>1020.337402</v>
      </c>
      <c r="K48" s="2">
        <f t="shared" si="4"/>
        <v>1.1007916987788802E-2</v>
      </c>
      <c r="L48" s="11">
        <f t="shared" si="5"/>
        <v>2.7847196768885079</v>
      </c>
      <c r="M48">
        <v>1537.7650149999999</v>
      </c>
      <c r="N48" s="2">
        <f t="shared" si="6"/>
        <v>4.6114911575221296E-3</v>
      </c>
      <c r="O48" s="11">
        <f t="shared" si="7"/>
        <v>2.7505866309459224</v>
      </c>
      <c r="P48">
        <v>75.772209000000004</v>
      </c>
      <c r="Q48" s="2">
        <f t="shared" si="8"/>
        <v>5.1446331378128818E-3</v>
      </c>
      <c r="R48" s="11">
        <f t="shared" si="9"/>
        <v>2.8965901144084949</v>
      </c>
      <c r="S48">
        <v>337.95513899999997</v>
      </c>
      <c r="T48" s="2">
        <f t="shared" si="10"/>
        <v>-5.7885403278812309E-4</v>
      </c>
      <c r="U48" s="11">
        <f t="shared" si="11"/>
        <v>3.282335096587778</v>
      </c>
      <c r="V48">
        <v>118.35180699999999</v>
      </c>
      <c r="W48" s="2">
        <f t="shared" si="12"/>
        <v>-4.1945780312238057E-3</v>
      </c>
      <c r="X48" s="11">
        <f t="shared" si="13"/>
        <v>2.9164618562184308</v>
      </c>
      <c r="Y48">
        <v>2170.9035640000002</v>
      </c>
      <c r="Z48" s="2">
        <f t="shared" si="14"/>
        <v>1.037782356487682E-2</v>
      </c>
      <c r="AA48" s="11">
        <f t="shared" si="15"/>
        <v>15.410387149279282</v>
      </c>
      <c r="AB48">
        <v>431.13378899999998</v>
      </c>
      <c r="AC48" s="2">
        <f t="shared" si="16"/>
        <v>5.003464367759447E-3</v>
      </c>
      <c r="AD48" s="11">
        <f t="shared" si="17"/>
        <v>2.5952525086805074</v>
      </c>
      <c r="AE48">
        <v>110.35208900000001</v>
      </c>
      <c r="AF48" s="2">
        <f t="shared" si="18"/>
        <v>8.6206504949009055E-3</v>
      </c>
      <c r="AG48" s="11">
        <f t="shared" si="19"/>
        <v>4.3225761807993406</v>
      </c>
      <c r="AH48">
        <v>105.915825</v>
      </c>
      <c r="AI48" s="2">
        <f t="shared" si="20"/>
        <v>1.2058959077160702E-2</v>
      </c>
      <c r="AJ48" s="11">
        <f t="shared" si="21"/>
        <v>44.468818905961832</v>
      </c>
      <c r="AK48">
        <v>133.699997</v>
      </c>
      <c r="AL48" s="2">
        <f t="shared" si="22"/>
        <v>-1.9075612199362935E-2</v>
      </c>
      <c r="AM48" s="11">
        <f t="shared" si="23"/>
        <v>14.610686950452845</v>
      </c>
      <c r="AN48">
        <v>10.9</v>
      </c>
      <c r="AO48" s="2">
        <f t="shared" si="24"/>
        <v>7.9207920792079278E-2</v>
      </c>
      <c r="AP48" s="11">
        <f t="shared" si="25"/>
        <v>11.204744961335937</v>
      </c>
      <c r="AQ48">
        <v>220.645096</v>
      </c>
      <c r="AR48" s="2">
        <f t="shared" si="26"/>
        <v>1.7591929022093389E-2</v>
      </c>
      <c r="AS48" s="11">
        <f t="shared" si="27"/>
        <v>2.5022471506692914</v>
      </c>
      <c r="AT48">
        <v>1023.6989139999999</v>
      </c>
      <c r="AU48" s="2">
        <f t="shared" si="28"/>
        <v>-7.7643553826319822E-3</v>
      </c>
      <c r="AV48" s="11">
        <f t="shared" si="29"/>
        <v>2.3707195183658443</v>
      </c>
      <c r="AW48" s="12">
        <f t="shared" si="0"/>
        <v>117.2871895300993</v>
      </c>
      <c r="AX48" s="7">
        <f t="shared" si="30"/>
        <v>1.1718850518908974E-2</v>
      </c>
    </row>
    <row r="49" spans="3:50" x14ac:dyDescent="0.3">
      <c r="C49" s="8">
        <v>44910</v>
      </c>
      <c r="D49">
        <v>101.46910099999999</v>
      </c>
      <c r="E49" s="2">
        <f t="shared" si="1"/>
        <v>-2.0862916419077782E-2</v>
      </c>
      <c r="F49" s="11">
        <f t="shared" si="31"/>
        <v>2.4294118752351803</v>
      </c>
      <c r="G49">
        <v>218.91137699999999</v>
      </c>
      <c r="H49" s="2">
        <f t="shared" si="2"/>
        <v>-1.7014840265893949E-2</v>
      </c>
      <c r="I49" s="11">
        <f t="shared" si="3"/>
        <v>2.6441183902837007</v>
      </c>
      <c r="J49">
        <v>1006.957642</v>
      </c>
      <c r="K49" s="2">
        <f t="shared" si="4"/>
        <v>-1.3113074139763814E-2</v>
      </c>
      <c r="L49" s="11">
        <f t="shared" si="5"/>
        <v>2.7482034413070098</v>
      </c>
      <c r="M49">
        <v>1499.8905030000001</v>
      </c>
      <c r="N49" s="2">
        <f t="shared" si="6"/>
        <v>-2.4629583603838157E-2</v>
      </c>
      <c r="O49" s="11">
        <f t="shared" si="7"/>
        <v>2.6828408275594402</v>
      </c>
      <c r="P49">
        <v>75.723731999999998</v>
      </c>
      <c r="Q49" s="2">
        <f t="shared" si="8"/>
        <v>-6.3977282224947363E-4</v>
      </c>
      <c r="R49" s="11">
        <f t="shared" si="9"/>
        <v>2.8947369547760999</v>
      </c>
      <c r="S49">
        <v>331.546356</v>
      </c>
      <c r="T49" s="2">
        <f t="shared" si="10"/>
        <v>-1.8963413365937765E-2</v>
      </c>
      <c r="U49" s="11">
        <f t="shared" si="11"/>
        <v>3.2200908193456588</v>
      </c>
      <c r="V49">
        <v>118.601074</v>
      </c>
      <c r="W49" s="2">
        <f t="shared" si="12"/>
        <v>2.1061528870447432E-3</v>
      </c>
      <c r="X49" s="11">
        <f t="shared" si="13"/>
        <v>2.922604370776861</v>
      </c>
      <c r="Y49">
        <v>2153.2036130000001</v>
      </c>
      <c r="Z49" s="2">
        <f t="shared" si="14"/>
        <v>-8.1532645178337138E-3</v>
      </c>
      <c r="AA49" s="11">
        <f t="shared" si="15"/>
        <v>15.284742186528982</v>
      </c>
      <c r="AB49">
        <v>432.73113999999998</v>
      </c>
      <c r="AC49" s="2">
        <f t="shared" si="16"/>
        <v>3.7050007231049786E-3</v>
      </c>
      <c r="AD49" s="11">
        <f t="shared" si="17"/>
        <v>2.6048679211018086</v>
      </c>
      <c r="AE49">
        <v>108.277092</v>
      </c>
      <c r="AF49" s="2">
        <f t="shared" si="18"/>
        <v>-1.8803422923874269E-2</v>
      </c>
      <c r="AG49" s="11">
        <f t="shared" si="19"/>
        <v>4.2412969527511057</v>
      </c>
      <c r="AH49">
        <v>106.757164</v>
      </c>
      <c r="AI49" s="2">
        <f t="shared" si="20"/>
        <v>7.9434683155232833E-3</v>
      </c>
      <c r="AJ49" s="11">
        <f t="shared" si="21"/>
        <v>44.822055559970082</v>
      </c>
      <c r="AK49">
        <v>127.050003</v>
      </c>
      <c r="AL49" s="2">
        <f t="shared" si="22"/>
        <v>-4.973817613473841E-2</v>
      </c>
      <c r="AM49" s="11">
        <f t="shared" si="23"/>
        <v>13.883978029461698</v>
      </c>
      <c r="AN49">
        <v>10.95</v>
      </c>
      <c r="AO49" s="2">
        <f t="shared" si="24"/>
        <v>4.5871559633026138E-3</v>
      </c>
      <c r="AP49" s="11">
        <f t="shared" si="25"/>
        <v>11.256142874002615</v>
      </c>
      <c r="AQ49">
        <v>219.75340299999999</v>
      </c>
      <c r="AR49" s="2">
        <f t="shared" si="26"/>
        <v>-4.041299880057192E-3</v>
      </c>
      <c r="AS49" s="11">
        <f t="shared" si="27"/>
        <v>2.4921348195594182</v>
      </c>
      <c r="AT49">
        <v>1033.9483640000001</v>
      </c>
      <c r="AU49" s="2">
        <f t="shared" si="28"/>
        <v>1.0012172387632523E-2</v>
      </c>
      <c r="AV49" s="11">
        <f t="shared" si="29"/>
        <v>2.3944555708664481</v>
      </c>
      <c r="AW49" s="12">
        <f t="shared" si="0"/>
        <v>116.52168059352613</v>
      </c>
      <c r="AX49" s="7">
        <f t="shared" si="30"/>
        <v>-6.5267906890779104E-3</v>
      </c>
    </row>
    <row r="50" spans="3:50" x14ac:dyDescent="0.3">
      <c r="C50" s="8">
        <v>44911</v>
      </c>
      <c r="D50">
        <v>97.734641999999994</v>
      </c>
      <c r="E50" s="2">
        <f t="shared" si="1"/>
        <v>-3.6803903485850387E-2</v>
      </c>
      <c r="F50" s="11">
        <f t="shared" si="31"/>
        <v>2.3400000350516459</v>
      </c>
      <c r="G50">
        <v>215.505875</v>
      </c>
      <c r="H50" s="2">
        <f t="shared" si="2"/>
        <v>-1.5556532724199101E-2</v>
      </c>
      <c r="I50" s="11">
        <f t="shared" si="3"/>
        <v>2.6029850760185957</v>
      </c>
      <c r="J50">
        <v>994.68896500000005</v>
      </c>
      <c r="K50" s="2">
        <f t="shared" si="4"/>
        <v>-1.2183905745659862E-2</v>
      </c>
      <c r="L50" s="11">
        <f t="shared" si="5"/>
        <v>2.7147195896082272</v>
      </c>
      <c r="M50">
        <v>1482.072876</v>
      </c>
      <c r="N50" s="2">
        <f t="shared" si="6"/>
        <v>-1.1879285164058451E-2</v>
      </c>
      <c r="O50" s="11">
        <f t="shared" si="7"/>
        <v>2.6509705963190831</v>
      </c>
      <c r="P50">
        <v>74.608718999999994</v>
      </c>
      <c r="Q50" s="2">
        <f t="shared" si="8"/>
        <v>-1.4724749699341344E-2</v>
      </c>
      <c r="R50" s="11">
        <f t="shared" si="9"/>
        <v>2.8521126776715882</v>
      </c>
      <c r="S50">
        <v>327.87719700000002</v>
      </c>
      <c r="T50" s="2">
        <f t="shared" si="10"/>
        <v>-1.1066805391159229E-2</v>
      </c>
      <c r="U50" s="11">
        <f t="shared" si="11"/>
        <v>3.1844547009061017</v>
      </c>
      <c r="V50">
        <v>125.08200100000001</v>
      </c>
      <c r="W50" s="2">
        <f t="shared" si="12"/>
        <v>5.4644758107333935E-2</v>
      </c>
      <c r="X50" s="11">
        <f t="shared" si="13"/>
        <v>3.0823093796613996</v>
      </c>
      <c r="Y50">
        <v>2150.6821289999998</v>
      </c>
      <c r="Z50" s="2">
        <f t="shared" si="14"/>
        <v>-1.1710383471292829E-3</v>
      </c>
      <c r="AA50" s="11">
        <f t="shared" si="15"/>
        <v>15.266843167302572</v>
      </c>
      <c r="AB50">
        <v>426.24191300000001</v>
      </c>
      <c r="AC50" s="2">
        <f t="shared" si="16"/>
        <v>-1.4995978796441545E-2</v>
      </c>
      <c r="AD50" s="11">
        <f t="shared" si="17"/>
        <v>2.5658053769894353</v>
      </c>
      <c r="AE50">
        <v>106.84345999999999</v>
      </c>
      <c r="AF50" s="2">
        <f t="shared" si="18"/>
        <v>-1.324039991764836E-2</v>
      </c>
      <c r="AG50" s="11">
        <f t="shared" si="19"/>
        <v>4.1851404849271781</v>
      </c>
      <c r="AH50">
        <v>103.672241</v>
      </c>
      <c r="AI50" s="2">
        <f t="shared" si="20"/>
        <v>-2.8896636857082547E-2</v>
      </c>
      <c r="AJ50" s="11">
        <f t="shared" si="21"/>
        <v>43.526848897265651</v>
      </c>
      <c r="AK50">
        <v>129.14999399999999</v>
      </c>
      <c r="AL50" s="2">
        <f t="shared" si="22"/>
        <v>1.652885439129026E-2</v>
      </c>
      <c r="AM50" s="11">
        <f t="shared" si="23"/>
        <v>14.113464280682543</v>
      </c>
      <c r="AN50">
        <v>10.75</v>
      </c>
      <c r="AO50" s="2">
        <f t="shared" si="24"/>
        <v>-1.826484018264829E-2</v>
      </c>
      <c r="AP50" s="11">
        <f t="shared" si="25"/>
        <v>11.050551223335901</v>
      </c>
      <c r="AQ50">
        <v>215.34446700000001</v>
      </c>
      <c r="AR50" s="2">
        <f t="shared" si="26"/>
        <v>-2.0063106827064581E-2</v>
      </c>
      <c r="AS50" s="11">
        <f t="shared" si="27"/>
        <v>2.4421348524471505</v>
      </c>
      <c r="AT50">
        <v>1034.744385</v>
      </c>
      <c r="AU50" s="2">
        <f t="shared" si="28"/>
        <v>7.6988467482097533E-4</v>
      </c>
      <c r="AV50" s="11">
        <f t="shared" si="29"/>
        <v>2.3962990255149981</v>
      </c>
      <c r="AW50" s="12">
        <f t="shared" si="0"/>
        <v>114.97463936370208</v>
      </c>
      <c r="AX50" s="7">
        <f t="shared" si="30"/>
        <v>-1.3276853045234849E-2</v>
      </c>
    </row>
    <row r="51" spans="3:50" x14ac:dyDescent="0.3">
      <c r="C51" s="8">
        <v>44914</v>
      </c>
      <c r="D51">
        <v>98.717392000000004</v>
      </c>
      <c r="E51" s="2">
        <f t="shared" si="1"/>
        <v>1.0055288277415642E-2</v>
      </c>
      <c r="F51" s="11">
        <f t="shared" si="31"/>
        <v>2.3635294099732529</v>
      </c>
      <c r="G51">
        <v>218.04800399999999</v>
      </c>
      <c r="H51" s="2">
        <f t="shared" si="2"/>
        <v>1.1796100686350064E-2</v>
      </c>
      <c r="I51" s="11">
        <f t="shared" si="3"/>
        <v>2.6336901500603775</v>
      </c>
      <c r="J51">
        <v>998.16668700000002</v>
      </c>
      <c r="K51" s="2">
        <f t="shared" si="4"/>
        <v>3.4962909234645956E-3</v>
      </c>
      <c r="L51" s="11">
        <f t="shared" si="5"/>
        <v>2.7242110390691261</v>
      </c>
      <c r="M51">
        <v>1467.61438</v>
      </c>
      <c r="N51" s="2">
        <f t="shared" si="6"/>
        <v>-9.7555904531647641E-3</v>
      </c>
      <c r="O51" s="11">
        <f t="shared" si="7"/>
        <v>2.625108812878012</v>
      </c>
      <c r="P51">
        <v>75.578293000000002</v>
      </c>
      <c r="Q51" s="2">
        <f t="shared" si="8"/>
        <v>1.2995451644197464E-2</v>
      </c>
      <c r="R51" s="11">
        <f t="shared" si="9"/>
        <v>2.8891771700580717</v>
      </c>
      <c r="S51">
        <v>333.16076700000002</v>
      </c>
      <c r="T51" s="2">
        <f t="shared" si="10"/>
        <v>1.61144783728282E-2</v>
      </c>
      <c r="U51" s="11">
        <f t="shared" si="11"/>
        <v>3.2357705273131043</v>
      </c>
      <c r="V51">
        <v>128.820999</v>
      </c>
      <c r="W51" s="2">
        <f t="shared" si="12"/>
        <v>2.9892374363278629E-2</v>
      </c>
      <c r="X51" s="11">
        <f t="shared" si="13"/>
        <v>3.1744469255416834</v>
      </c>
      <c r="Y51">
        <v>2159.5815429999998</v>
      </c>
      <c r="Z51" s="2">
        <f t="shared" si="14"/>
        <v>4.1379494812363582E-3</v>
      </c>
      <c r="AA51" s="11">
        <f t="shared" si="15"/>
        <v>15.330016593066828</v>
      </c>
      <c r="AB51">
        <v>423.89581299999998</v>
      </c>
      <c r="AC51" s="2">
        <f t="shared" si="16"/>
        <v>-5.5041513479694437E-3</v>
      </c>
      <c r="AD51" s="11">
        <f t="shared" si="17"/>
        <v>2.5516827958650516</v>
      </c>
      <c r="AE51">
        <v>108.88073</v>
      </c>
      <c r="AF51" s="2">
        <f t="shared" si="18"/>
        <v>1.9067802558996094E-2</v>
      </c>
      <c r="AG51" s="11">
        <f t="shared" si="19"/>
        <v>4.264941917375431</v>
      </c>
      <c r="AH51">
        <v>105.915825</v>
      </c>
      <c r="AI51" s="2">
        <f t="shared" si="20"/>
        <v>2.1641125708857789E-2</v>
      </c>
      <c r="AJ51" s="11">
        <f t="shared" si="21"/>
        <v>44.468818905961832</v>
      </c>
      <c r="AK51">
        <v>125.150002</v>
      </c>
      <c r="AL51" s="2">
        <f t="shared" si="22"/>
        <v>-3.0971677784204843E-2</v>
      </c>
      <c r="AM51" s="11">
        <f t="shared" si="23"/>
        <v>13.676346612562359</v>
      </c>
      <c r="AN51">
        <v>11.65</v>
      </c>
      <c r="AO51" s="2">
        <f t="shared" si="24"/>
        <v>8.3720930232558111E-2</v>
      </c>
      <c r="AP51" s="11">
        <f t="shared" si="25"/>
        <v>11.975713651336116</v>
      </c>
      <c r="AQ51">
        <v>214.79954499999999</v>
      </c>
      <c r="AR51" s="2">
        <f t="shared" si="26"/>
        <v>-2.5304666871241999E-3</v>
      </c>
      <c r="AS51" s="11">
        <f t="shared" si="27"/>
        <v>2.4359551115575679</v>
      </c>
      <c r="AT51">
        <v>1050.9145510000001</v>
      </c>
      <c r="AU51" s="2">
        <f t="shared" si="28"/>
        <v>1.5627208259748171E-2</v>
      </c>
      <c r="AV51" s="11">
        <f t="shared" si="29"/>
        <v>2.4337464894393523</v>
      </c>
      <c r="AW51" s="12">
        <f t="shared" si="0"/>
        <v>116.78315611205817</v>
      </c>
      <c r="AX51" s="7">
        <f t="shared" si="30"/>
        <v>1.572970142254726E-2</v>
      </c>
    </row>
    <row r="52" spans="3:50" x14ac:dyDescent="0.3">
      <c r="C52" s="8">
        <v>44915</v>
      </c>
      <c r="D52">
        <v>99.552734000000001</v>
      </c>
      <c r="E52" s="2">
        <f t="shared" si="1"/>
        <v>8.4619536950489849E-3</v>
      </c>
      <c r="F52" s="11">
        <f t="shared" si="31"/>
        <v>2.3835294863973329</v>
      </c>
      <c r="G52">
        <v>216.896851</v>
      </c>
      <c r="H52" s="2">
        <f t="shared" si="2"/>
        <v>-5.2793558247843375E-3</v>
      </c>
      <c r="I52" s="11">
        <f t="shared" si="3"/>
        <v>2.6197859626259792</v>
      </c>
      <c r="J52">
        <v>994.73718299999996</v>
      </c>
      <c r="K52" s="2">
        <f t="shared" si="4"/>
        <v>-3.4358029021259728E-3</v>
      </c>
      <c r="L52" s="11">
        <f t="shared" si="5"/>
        <v>2.7148511868750886</v>
      </c>
      <c r="M52">
        <v>1467.5657960000001</v>
      </c>
      <c r="N52" s="2">
        <f t="shared" si="6"/>
        <v>-3.3104063752675827E-5</v>
      </c>
      <c r="O52" s="11">
        <f t="shared" si="7"/>
        <v>2.6250219111085129</v>
      </c>
      <c r="P52">
        <v>75.432861000000003</v>
      </c>
      <c r="Q52" s="2">
        <f t="shared" si="8"/>
        <v>-1.9242562146779552E-3</v>
      </c>
      <c r="R52" s="11">
        <f t="shared" si="9"/>
        <v>2.8836176529332818</v>
      </c>
      <c r="S52">
        <v>332.81829800000003</v>
      </c>
      <c r="T52" s="2">
        <f t="shared" si="10"/>
        <v>-1.027939163076752E-3</v>
      </c>
      <c r="U52" s="11">
        <f t="shared" si="11"/>
        <v>3.2324443520653499</v>
      </c>
      <c r="V52">
        <v>130.66558800000001</v>
      </c>
      <c r="W52" s="2">
        <f t="shared" si="12"/>
        <v>1.4319008657897481E-2</v>
      </c>
      <c r="X52" s="11">
        <f t="shared" si="13"/>
        <v>3.219901858552551</v>
      </c>
      <c r="Y52">
        <v>2139.063721</v>
      </c>
      <c r="Z52" s="2">
        <f t="shared" si="14"/>
        <v>-9.5008322637807341E-3</v>
      </c>
      <c r="AA52" s="11">
        <f t="shared" si="15"/>
        <v>15.184368676815124</v>
      </c>
      <c r="AB52">
        <v>437.52316300000001</v>
      </c>
      <c r="AC52" s="2">
        <f t="shared" si="16"/>
        <v>3.2147875921576974E-2</v>
      </c>
      <c r="AD52" s="11">
        <f t="shared" si="17"/>
        <v>2.6337139777777439</v>
      </c>
      <c r="AE52">
        <v>106.918907</v>
      </c>
      <c r="AF52" s="2">
        <f t="shared" si="18"/>
        <v>-1.801809190662107E-2</v>
      </c>
      <c r="AG52" s="11">
        <f t="shared" si="19"/>
        <v>4.1880958019317598</v>
      </c>
      <c r="AH52">
        <v>104.934258</v>
      </c>
      <c r="AI52" s="2">
        <f t="shared" si="20"/>
        <v>-9.2674253351658908E-3</v>
      </c>
      <c r="AJ52" s="11">
        <f t="shared" si="21"/>
        <v>44.056707447007817</v>
      </c>
      <c r="AK52">
        <v>127.849998</v>
      </c>
      <c r="AL52" s="2">
        <f t="shared" si="22"/>
        <v>2.1574078760302262E-2</v>
      </c>
      <c r="AM52" s="11">
        <f t="shared" si="23"/>
        <v>13.971401191534973</v>
      </c>
      <c r="AN52">
        <v>11.5</v>
      </c>
      <c r="AO52" s="2">
        <f t="shared" si="24"/>
        <v>-1.2875536480686733E-2</v>
      </c>
      <c r="AP52" s="11">
        <f t="shared" si="25"/>
        <v>11.821519913336081</v>
      </c>
      <c r="AQ52">
        <v>215.83985899999999</v>
      </c>
      <c r="AR52" s="2">
        <f t="shared" si="26"/>
        <v>4.8431853056298824E-3</v>
      </c>
      <c r="AS52" s="11">
        <f t="shared" si="27"/>
        <v>2.4477528935590374</v>
      </c>
      <c r="AT52">
        <v>1050.815063</v>
      </c>
      <c r="AU52" s="2">
        <f t="shared" si="28"/>
        <v>-9.4668020254706775E-5</v>
      </c>
      <c r="AV52" s="11">
        <f t="shared" si="29"/>
        <v>2.4335160914773954</v>
      </c>
      <c r="AW52" s="12">
        <f t="shared" si="0"/>
        <v>116.41622840399802</v>
      </c>
      <c r="AX52" s="7">
        <f t="shared" si="30"/>
        <v>-3.1419574558172458E-3</v>
      </c>
    </row>
    <row r="53" spans="3:50" x14ac:dyDescent="0.3">
      <c r="C53" s="8">
        <v>44916</v>
      </c>
      <c r="D53">
        <v>97.488952999999995</v>
      </c>
      <c r="E53" s="2">
        <f t="shared" si="1"/>
        <v>-2.0730530615060805E-2</v>
      </c>
      <c r="F53" s="11">
        <f t="shared" si="31"/>
        <v>2.334117655407673</v>
      </c>
      <c r="G53">
        <v>214.73843400000001</v>
      </c>
      <c r="H53" s="2">
        <f t="shared" si="2"/>
        <v>-9.9513524057570635E-3</v>
      </c>
      <c r="I53" s="11">
        <f t="shared" si="3"/>
        <v>2.5937155492842328</v>
      </c>
      <c r="J53">
        <v>1005.025574</v>
      </c>
      <c r="K53" s="2">
        <f t="shared" si="4"/>
        <v>1.0342823386747746E-2</v>
      </c>
      <c r="L53" s="11">
        <f t="shared" si="5"/>
        <v>2.7429304132222403</v>
      </c>
      <c r="M53">
        <v>1469.7563479999999</v>
      </c>
      <c r="N53" s="2">
        <f t="shared" si="6"/>
        <v>1.4926431278041719E-3</v>
      </c>
      <c r="O53" s="11">
        <f t="shared" si="7"/>
        <v>2.6289401320244643</v>
      </c>
      <c r="P53">
        <v>74.075455000000005</v>
      </c>
      <c r="Q53" s="2">
        <f t="shared" si="8"/>
        <v>-1.7994889521690038E-2</v>
      </c>
      <c r="R53" s="11">
        <f t="shared" si="9"/>
        <v>2.8317272718459523</v>
      </c>
      <c r="S53">
        <v>327.926086</v>
      </c>
      <c r="T53" s="2">
        <f t="shared" si="10"/>
        <v>-1.4699348050869587E-2</v>
      </c>
      <c r="U53" s="11">
        <f t="shared" si="11"/>
        <v>3.1849295274792735</v>
      </c>
      <c r="V53">
        <v>123.28729199999999</v>
      </c>
      <c r="W53" s="2">
        <f t="shared" si="12"/>
        <v>-5.6467017161396904E-2</v>
      </c>
      <c r="X53" s="11">
        <f t="shared" si="13"/>
        <v>3.0380836050476501</v>
      </c>
      <c r="Y53">
        <v>2122.3032229999999</v>
      </c>
      <c r="Z53" s="2">
        <f t="shared" si="14"/>
        <v>-7.8354365208740395E-3</v>
      </c>
      <c r="AA53" s="11">
        <f t="shared" si="15"/>
        <v>15.06539251993839</v>
      </c>
      <c r="AB53">
        <v>438.82098400000001</v>
      </c>
      <c r="AC53" s="2">
        <f t="shared" si="16"/>
        <v>2.9662909526917414E-3</v>
      </c>
      <c r="AD53" s="11">
        <f t="shared" si="17"/>
        <v>2.6415263397220037</v>
      </c>
      <c r="AE53">
        <v>103.82527899999999</v>
      </c>
      <c r="AF53" s="2">
        <f t="shared" si="18"/>
        <v>-2.8934339929232666E-2</v>
      </c>
      <c r="AG53" s="11">
        <f t="shared" si="19"/>
        <v>4.0669160143424739</v>
      </c>
      <c r="AH53">
        <v>102.87764</v>
      </c>
      <c r="AI53" s="2">
        <f t="shared" si="20"/>
        <v>-1.9599109377606672E-2</v>
      </c>
      <c r="AJ53" s="11">
        <f t="shared" si="21"/>
        <v>43.193235218936692</v>
      </c>
      <c r="AK53">
        <v>121.650002</v>
      </c>
      <c r="AL53" s="2">
        <f t="shared" si="22"/>
        <v>-4.8494298764087618E-2</v>
      </c>
      <c r="AM53" s="11">
        <f t="shared" si="23"/>
        <v>13.293867887999745</v>
      </c>
      <c r="AN53">
        <v>10.199999999999999</v>
      </c>
      <c r="AO53" s="2">
        <f t="shared" si="24"/>
        <v>-0.11304347826086958</v>
      </c>
      <c r="AP53" s="11">
        <f t="shared" si="25"/>
        <v>10.485174184002437</v>
      </c>
      <c r="AQ53">
        <v>211.827225</v>
      </c>
      <c r="AR53" s="2">
        <f t="shared" si="26"/>
        <v>-1.8590792352213281E-2</v>
      </c>
      <c r="AS53" s="11">
        <f t="shared" si="27"/>
        <v>2.4022472277853519</v>
      </c>
      <c r="AT53">
        <v>1028.276245</v>
      </c>
      <c r="AU53" s="2">
        <f t="shared" si="28"/>
        <v>-2.1448891240341883E-2</v>
      </c>
      <c r="AV53" s="11">
        <f t="shared" si="29"/>
        <v>2.3813198694996749</v>
      </c>
      <c r="AW53" s="12">
        <f t="shared" si="0"/>
        <v>112.88412341653826</v>
      </c>
      <c r="AX53" s="7">
        <f t="shared" si="30"/>
        <v>-3.0340314541047797E-2</v>
      </c>
    </row>
    <row r="54" spans="3:50" x14ac:dyDescent="0.3">
      <c r="C54" s="8">
        <v>44917</v>
      </c>
      <c r="D54">
        <v>96.555344000000005</v>
      </c>
      <c r="E54" s="2">
        <f t="shared" si="1"/>
        <v>-9.5765619721035478E-3</v>
      </c>
      <c r="F54" s="11">
        <f t="shared" si="31"/>
        <v>2.3117648330304803</v>
      </c>
      <c r="G54">
        <v>213.63523900000001</v>
      </c>
      <c r="H54" s="2">
        <f t="shared" si="2"/>
        <v>-5.1373896114004225E-3</v>
      </c>
      <c r="I54" s="11">
        <f t="shared" si="3"/>
        <v>2.5803906219664121</v>
      </c>
      <c r="J54">
        <v>1003.818054</v>
      </c>
      <c r="K54" s="2">
        <f t="shared" si="4"/>
        <v>-1.201481863982945E-3</v>
      </c>
      <c r="L54" s="11">
        <f t="shared" si="5"/>
        <v>2.7396348320765864</v>
      </c>
      <c r="M54">
        <v>1481.92688</v>
      </c>
      <c r="N54" s="2">
        <f t="shared" si="6"/>
        <v>8.2806459836430868E-3</v>
      </c>
      <c r="O54" s="11">
        <f t="shared" si="7"/>
        <v>2.650709454569951</v>
      </c>
      <c r="P54">
        <v>72.815010000000001</v>
      </c>
      <c r="Q54" s="2">
        <f t="shared" si="8"/>
        <v>-1.7015690284993945E-2</v>
      </c>
      <c r="R54" s="11">
        <f t="shared" si="9"/>
        <v>2.7835434776166506</v>
      </c>
      <c r="S54">
        <v>325.28430200000003</v>
      </c>
      <c r="T54" s="2">
        <f t="shared" si="10"/>
        <v>-8.0560349200153869E-3</v>
      </c>
      <c r="U54" s="11">
        <f t="shared" si="11"/>
        <v>3.1592716239881122</v>
      </c>
      <c r="V54">
        <v>122.290222</v>
      </c>
      <c r="W54" s="2">
        <f t="shared" si="12"/>
        <v>-8.0873704323070061E-3</v>
      </c>
      <c r="X54" s="11">
        <f t="shared" si="13"/>
        <v>3.0135134975293112</v>
      </c>
      <c r="Y54">
        <v>2086.3596189999998</v>
      </c>
      <c r="Z54" s="2">
        <f t="shared" si="14"/>
        <v>-1.6936130337300126E-2</v>
      </c>
      <c r="AA54" s="11">
        <f t="shared" si="15"/>
        <v>14.810243068638128</v>
      </c>
      <c r="AB54">
        <v>446.45834400000001</v>
      </c>
      <c r="AC54" s="2">
        <f t="shared" si="16"/>
        <v>1.7404272535882281E-2</v>
      </c>
      <c r="AD54" s="11">
        <f t="shared" si="17"/>
        <v>2.6875001840492372</v>
      </c>
      <c r="AE54">
        <v>103.561195</v>
      </c>
      <c r="AF54" s="2">
        <f t="shared" si="18"/>
        <v>-2.5435424064692569E-3</v>
      </c>
      <c r="AG54" s="11">
        <f t="shared" si="19"/>
        <v>4.0565716409964452</v>
      </c>
      <c r="AH54">
        <v>105.16796100000001</v>
      </c>
      <c r="AI54" s="2">
        <f t="shared" si="20"/>
        <v>2.2262573286090159E-2</v>
      </c>
      <c r="AJ54" s="11">
        <f t="shared" si="21"/>
        <v>44.154827783461599</v>
      </c>
      <c r="AK54">
        <v>115.599998</v>
      </c>
      <c r="AL54" s="2">
        <f t="shared" si="22"/>
        <v>-4.973287217866218E-2</v>
      </c>
      <c r="AM54" s="11">
        <f t="shared" si="23"/>
        <v>12.632725655565832</v>
      </c>
      <c r="AN54">
        <v>9.9499999999999993</v>
      </c>
      <c r="AO54" s="2">
        <f t="shared" si="24"/>
        <v>-2.4509803921568651E-2</v>
      </c>
      <c r="AP54" s="11">
        <f t="shared" si="25"/>
        <v>10.228184620669044</v>
      </c>
      <c r="AQ54">
        <v>206.97242700000001</v>
      </c>
      <c r="AR54" s="2">
        <f t="shared" si="26"/>
        <v>-2.2918668740526615E-2</v>
      </c>
      <c r="AS54" s="11">
        <f t="shared" si="27"/>
        <v>2.3471909193388911</v>
      </c>
      <c r="AT54">
        <v>1033.998047</v>
      </c>
      <c r="AU54" s="2">
        <f t="shared" si="28"/>
        <v>5.5644599666893058E-3</v>
      </c>
      <c r="AV54" s="11">
        <f t="shared" si="29"/>
        <v>2.3945706285813877</v>
      </c>
      <c r="AW54" s="12">
        <f t="shared" si="0"/>
        <v>112.55064284207806</v>
      </c>
      <c r="AX54" s="7">
        <f t="shared" si="30"/>
        <v>-2.9541849142918908E-3</v>
      </c>
    </row>
    <row r="55" spans="3:50" x14ac:dyDescent="0.3">
      <c r="C55" s="8">
        <v>44918</v>
      </c>
      <c r="D55">
        <v>94.884665999999996</v>
      </c>
      <c r="E55" s="2">
        <f t="shared" si="1"/>
        <v>-1.7302802007520213E-2</v>
      </c>
      <c r="F55" s="11">
        <f t="shared" si="31"/>
        <v>2.2717648238366057</v>
      </c>
      <c r="G55">
        <v>206.29663099999999</v>
      </c>
      <c r="H55" s="2">
        <f t="shared" si="2"/>
        <v>-3.4351111896853359E-2</v>
      </c>
      <c r="I55" s="11">
        <f t="shared" si="3"/>
        <v>2.4917513349736526</v>
      </c>
      <c r="J55">
        <v>995.606628</v>
      </c>
      <c r="K55" s="2">
        <f t="shared" si="4"/>
        <v>-8.1801935791842029E-3</v>
      </c>
      <c r="L55" s="11">
        <f t="shared" si="5"/>
        <v>2.7172240888139241</v>
      </c>
      <c r="M55">
        <v>1457.6345209999999</v>
      </c>
      <c r="N55" s="2">
        <f t="shared" si="6"/>
        <v>-1.6392414044072101E-2</v>
      </c>
      <c r="O55" s="11">
        <f t="shared" si="7"/>
        <v>2.607257927680104</v>
      </c>
      <c r="P55">
        <v>70.778908000000001</v>
      </c>
      <c r="Q55" s="2">
        <f t="shared" si="8"/>
        <v>-2.7962668686030479E-2</v>
      </c>
      <c r="R55" s="11">
        <f t="shared" si="9"/>
        <v>2.7057081735788953</v>
      </c>
      <c r="S55">
        <v>319.65823399999999</v>
      </c>
      <c r="T55" s="2">
        <f t="shared" si="10"/>
        <v>-1.7295848479033094E-2</v>
      </c>
      <c r="U55" s="11">
        <f t="shared" si="11"/>
        <v>3.1046293406755052</v>
      </c>
      <c r="V55">
        <v>107.38407100000001</v>
      </c>
      <c r="W55" s="2">
        <f t="shared" si="12"/>
        <v>-0.1218916014397291</v>
      </c>
      <c r="X55" s="11">
        <f t="shared" si="13"/>
        <v>2.6461915113552243</v>
      </c>
      <c r="Y55">
        <v>2039.687134</v>
      </c>
      <c r="Z55" s="2">
        <f t="shared" si="14"/>
        <v>-2.2370297323128896E-2</v>
      </c>
      <c r="AA55" s="11">
        <f t="shared" si="15"/>
        <v>14.478933527764884</v>
      </c>
      <c r="AB55">
        <v>431.682861</v>
      </c>
      <c r="AC55" s="2">
        <f t="shared" si="16"/>
        <v>-3.3094874804266206E-2</v>
      </c>
      <c r="AD55" s="11">
        <f t="shared" si="17"/>
        <v>2.5985577019216852</v>
      </c>
      <c r="AE55">
        <v>99.448929000000007</v>
      </c>
      <c r="AF55" s="2">
        <f t="shared" si="18"/>
        <v>-3.9708560721030572E-2</v>
      </c>
      <c r="AG55" s="11">
        <f t="shared" si="19"/>
        <v>3.8954910196707271</v>
      </c>
      <c r="AH55">
        <v>101.662361</v>
      </c>
      <c r="AI55" s="2">
        <f t="shared" si="20"/>
        <v>-3.3333345694512406E-2</v>
      </c>
      <c r="AJ55" s="11">
        <f t="shared" si="21"/>
        <v>42.68299964487381</v>
      </c>
      <c r="AK55">
        <v>113.050003</v>
      </c>
      <c r="AL55" s="2">
        <f t="shared" si="22"/>
        <v>-2.2058780658456345E-2</v>
      </c>
      <c r="AM55" s="11">
        <f t="shared" si="23"/>
        <v>12.354063131211252</v>
      </c>
      <c r="AN55">
        <v>9</v>
      </c>
      <c r="AO55" s="2">
        <f t="shared" si="24"/>
        <v>-9.5477386934673336E-2</v>
      </c>
      <c r="AP55" s="11">
        <f t="shared" si="25"/>
        <v>9.2516242800021509</v>
      </c>
      <c r="AQ55">
        <v>195.08315999999999</v>
      </c>
      <c r="AR55" s="2">
        <f t="shared" si="26"/>
        <v>-5.7443724134326413E-2</v>
      </c>
      <c r="AS55" s="11">
        <f t="shared" si="27"/>
        <v>2.2123595316777918</v>
      </c>
      <c r="AT55">
        <v>1005.538513</v>
      </c>
      <c r="AU55" s="2">
        <f t="shared" si="28"/>
        <v>-2.7523779259130521E-2</v>
      </c>
      <c r="AV55" s="11">
        <f t="shared" si="29"/>
        <v>2.3286629951799163</v>
      </c>
      <c r="AW55" s="12">
        <f t="shared" si="0"/>
        <v>108.34721903321611</v>
      </c>
      <c r="AX55" s="7">
        <f t="shared" si="30"/>
        <v>-3.7346955136985382E-2</v>
      </c>
    </row>
    <row r="56" spans="3:50" x14ac:dyDescent="0.3">
      <c r="C56" s="8">
        <v>44921</v>
      </c>
      <c r="D56">
        <v>97.538086000000007</v>
      </c>
      <c r="E56" s="2">
        <f t="shared" si="1"/>
        <v>2.7964687149765632E-2</v>
      </c>
      <c r="F56" s="11">
        <f t="shared" si="31"/>
        <v>2.3352940164130387</v>
      </c>
      <c r="G56">
        <v>211.76461800000001</v>
      </c>
      <c r="H56" s="2">
        <f t="shared" si="2"/>
        <v>2.6505459509903684E-2</v>
      </c>
      <c r="I56" s="11">
        <f t="shared" si="3"/>
        <v>2.5577963490915452</v>
      </c>
      <c r="J56">
        <v>996.66918899999996</v>
      </c>
      <c r="K56" s="2">
        <f t="shared" si="4"/>
        <v>1.0672498255002161E-3</v>
      </c>
      <c r="L56" s="11">
        <f t="shared" si="5"/>
        <v>2.7201240457485558</v>
      </c>
      <c r="M56">
        <v>1462.794922</v>
      </c>
      <c r="N56" s="2">
        <f t="shared" si="6"/>
        <v>3.5402571259492976E-3</v>
      </c>
      <c r="O56" s="11">
        <f t="shared" si="7"/>
        <v>2.6164882911377614</v>
      </c>
      <c r="P56">
        <v>72.136307000000002</v>
      </c>
      <c r="Q56" s="2">
        <f t="shared" si="8"/>
        <v>1.917801557492238E-2</v>
      </c>
      <c r="R56" s="11">
        <f t="shared" si="9"/>
        <v>2.757598287072986</v>
      </c>
      <c r="S56">
        <v>327.38797</v>
      </c>
      <c r="T56" s="2">
        <f t="shared" si="10"/>
        <v>2.4181251029497863E-2</v>
      </c>
      <c r="U56" s="11">
        <f t="shared" si="11"/>
        <v>3.1797031621159242</v>
      </c>
      <c r="V56">
        <v>121.39286</v>
      </c>
      <c r="W56" s="2">
        <f t="shared" si="12"/>
        <v>0.13045500016478218</v>
      </c>
      <c r="X56" s="11">
        <f t="shared" si="13"/>
        <v>2.9914004254051152</v>
      </c>
      <c r="Y56">
        <v>2067.6708979999999</v>
      </c>
      <c r="Z56" s="2">
        <f t="shared" si="14"/>
        <v>1.3719635493861793E-2</v>
      </c>
      <c r="AA56" s="11">
        <f t="shared" si="15"/>
        <v>14.677579218105672</v>
      </c>
      <c r="AB56">
        <v>444.811035</v>
      </c>
      <c r="AC56" s="2">
        <f t="shared" si="16"/>
        <v>3.0411617384086931E-2</v>
      </c>
      <c r="AD56" s="11">
        <f t="shared" si="17"/>
        <v>2.6775840445029999</v>
      </c>
      <c r="AE56">
        <v>102.844376</v>
      </c>
      <c r="AF56" s="2">
        <f t="shared" si="18"/>
        <v>3.4142620077889374E-2</v>
      </c>
      <c r="AG56" s="11">
        <f t="shared" si="19"/>
        <v>4.0284932895721743</v>
      </c>
      <c r="AH56">
        <v>106.570198</v>
      </c>
      <c r="AI56" s="2">
        <f t="shared" si="20"/>
        <v>4.8275851079240706E-2</v>
      </c>
      <c r="AJ56" s="11">
        <f t="shared" si="21"/>
        <v>44.743557779345025</v>
      </c>
      <c r="AK56">
        <v>116.5</v>
      </c>
      <c r="AL56" s="2">
        <f t="shared" si="22"/>
        <v>3.0517442799183225E-2</v>
      </c>
      <c r="AM56" s="11">
        <f t="shared" si="23"/>
        <v>12.73107754615549</v>
      </c>
      <c r="AN56">
        <v>9.8000000000000007</v>
      </c>
      <c r="AO56" s="2">
        <f t="shared" si="24"/>
        <v>8.8888888888889017E-2</v>
      </c>
      <c r="AP56" s="11">
        <f t="shared" si="25"/>
        <v>10.07399088266901</v>
      </c>
      <c r="AQ56">
        <v>201.27548200000001</v>
      </c>
      <c r="AR56" s="2">
        <f t="shared" si="26"/>
        <v>3.1741960710499173E-2</v>
      </c>
      <c r="AS56" s="11">
        <f t="shared" si="27"/>
        <v>2.2825841610098068</v>
      </c>
      <c r="AT56">
        <v>1010.563721</v>
      </c>
      <c r="AU56" s="2">
        <f t="shared" si="28"/>
        <v>4.9975291200010652E-3</v>
      </c>
      <c r="AV56" s="11">
        <f t="shared" si="29"/>
        <v>2.3403005563089967</v>
      </c>
      <c r="AW56" s="12">
        <f t="shared" si="0"/>
        <v>112.71357205465411</v>
      </c>
      <c r="AX56" s="7">
        <f t="shared" si="30"/>
        <v>4.029963168781836E-2</v>
      </c>
    </row>
    <row r="57" spans="3:50" x14ac:dyDescent="0.3">
      <c r="C57" s="8">
        <v>44922</v>
      </c>
      <c r="D57">
        <v>98.520843999999997</v>
      </c>
      <c r="E57" s="2">
        <f t="shared" si="1"/>
        <v>1.007563343000184E-2</v>
      </c>
      <c r="F57" s="11">
        <f t="shared" si="31"/>
        <v>2.358823582873693</v>
      </c>
      <c r="G57">
        <v>212.24426299999999</v>
      </c>
      <c r="H57" s="2">
        <f t="shared" si="2"/>
        <v>2.264991217749035E-3</v>
      </c>
      <c r="I57" s="11">
        <f t="shared" si="3"/>
        <v>2.5635897353590282</v>
      </c>
      <c r="J57">
        <v>1001.161438</v>
      </c>
      <c r="K57" s="2">
        <f t="shared" si="4"/>
        <v>4.5072618373076523E-3</v>
      </c>
      <c r="L57" s="11">
        <f t="shared" si="5"/>
        <v>2.7323843570527013</v>
      </c>
      <c r="M57">
        <v>1474.916626</v>
      </c>
      <c r="N57" s="2">
        <f t="shared" si="6"/>
        <v>8.2866735573750017E-3</v>
      </c>
      <c r="O57" s="11">
        <f t="shared" si="7"/>
        <v>2.6381702754731138</v>
      </c>
      <c r="P57">
        <v>72.815010000000001</v>
      </c>
      <c r="Q57" s="2">
        <f t="shared" si="8"/>
        <v>9.408618603111929E-3</v>
      </c>
      <c r="R57" s="11">
        <f t="shared" si="9"/>
        <v>2.7835434776166506</v>
      </c>
      <c r="S57">
        <v>325.96920799999998</v>
      </c>
      <c r="T57" s="2">
        <f t="shared" si="10"/>
        <v>-4.3335801251341843E-3</v>
      </c>
      <c r="U57" s="11">
        <f t="shared" si="11"/>
        <v>3.1659236636887522</v>
      </c>
      <c r="V57">
        <v>123.636261</v>
      </c>
      <c r="W57" s="2">
        <f t="shared" si="12"/>
        <v>1.8480502065772342E-2</v>
      </c>
      <c r="X57" s="11">
        <f t="shared" si="13"/>
        <v>3.0466830071463669</v>
      </c>
      <c r="Y57">
        <v>2100.351318</v>
      </c>
      <c r="Z57" s="2">
        <f t="shared" si="14"/>
        <v>1.5805426304355885E-2</v>
      </c>
      <c r="AA57" s="11">
        <f t="shared" si="15"/>
        <v>14.909564614763786</v>
      </c>
      <c r="AB57">
        <v>436.97409099999999</v>
      </c>
      <c r="AC57" s="2">
        <f t="shared" si="16"/>
        <v>-1.7618591679048667E-2</v>
      </c>
      <c r="AD57" s="11">
        <f t="shared" si="17"/>
        <v>2.630408784536566</v>
      </c>
      <c r="AE57">
        <v>102.995277</v>
      </c>
      <c r="AF57" s="2">
        <f t="shared" si="18"/>
        <v>1.4672751770112846E-3</v>
      </c>
      <c r="AG57" s="11">
        <f t="shared" si="19"/>
        <v>4.0344041977767198</v>
      </c>
      <c r="AH57">
        <v>106.05604599999999</v>
      </c>
      <c r="AI57" s="2">
        <f t="shared" si="20"/>
        <v>-4.8245382822692529E-3</v>
      </c>
      <c r="AJ57" s="11">
        <f t="shared" si="21"/>
        <v>44.527690771953651</v>
      </c>
      <c r="AK57">
        <v>115.349998</v>
      </c>
      <c r="AL57" s="2">
        <f t="shared" si="22"/>
        <v>-9.8712618025751375E-3</v>
      </c>
      <c r="AM57" s="11">
        <f t="shared" si="23"/>
        <v>12.605405746668502</v>
      </c>
      <c r="AN57">
        <v>10.199999999999999</v>
      </c>
      <c r="AO57" s="2">
        <f t="shared" si="24"/>
        <v>4.0816326530612068E-2</v>
      </c>
      <c r="AP57" s="11">
        <f t="shared" si="25"/>
        <v>10.485174184002437</v>
      </c>
      <c r="AQ57">
        <v>205.78350800000001</v>
      </c>
      <c r="AR57" s="2">
        <f t="shared" si="26"/>
        <v>2.2397293277876651E-2</v>
      </c>
      <c r="AS57" s="11">
        <f t="shared" si="27"/>
        <v>2.3337078678953795</v>
      </c>
      <c r="AT57">
        <v>1038.923828</v>
      </c>
      <c r="AU57" s="2">
        <f t="shared" si="28"/>
        <v>2.8063650426651376E-2</v>
      </c>
      <c r="AV57" s="11">
        <f t="shared" si="29"/>
        <v>2.4059779330145501</v>
      </c>
      <c r="AW57" s="12">
        <f t="shared" si="0"/>
        <v>113.2214521998219</v>
      </c>
      <c r="AX57" s="7">
        <f t="shared" si="30"/>
        <v>4.5059360280190752E-3</v>
      </c>
    </row>
    <row r="58" spans="3:50" x14ac:dyDescent="0.3">
      <c r="C58" s="8">
        <v>44923</v>
      </c>
      <c r="D58">
        <v>98.029465000000002</v>
      </c>
      <c r="E58" s="2">
        <f t="shared" si="1"/>
        <v>-4.9875638499401465E-3</v>
      </c>
      <c r="F58" s="11">
        <f t="shared" si="31"/>
        <v>2.3470587996433658</v>
      </c>
      <c r="G58">
        <v>214.11489900000001</v>
      </c>
      <c r="H58" s="2">
        <f t="shared" si="2"/>
        <v>8.8135998286089645E-3</v>
      </c>
      <c r="I58" s="11">
        <f t="shared" si="3"/>
        <v>2.5861841894112123</v>
      </c>
      <c r="J58">
        <v>1000.291931</v>
      </c>
      <c r="K58" s="2">
        <f t="shared" si="4"/>
        <v>-8.6849829307944493E-4</v>
      </c>
      <c r="L58" s="11">
        <f t="shared" si="5"/>
        <v>2.730011285902564</v>
      </c>
      <c r="M58">
        <v>1470.3405760000001</v>
      </c>
      <c r="N58" s="2">
        <f t="shared" si="6"/>
        <v>-3.1025821523282815E-3</v>
      </c>
      <c r="O58" s="11">
        <f t="shared" si="7"/>
        <v>2.6299851354616277</v>
      </c>
      <c r="P58">
        <v>72.524139000000005</v>
      </c>
      <c r="Q58" s="2">
        <f t="shared" si="8"/>
        <v>-3.9946571455528046E-3</v>
      </c>
      <c r="R58" s="11">
        <f t="shared" si="9"/>
        <v>2.7724241757738324</v>
      </c>
      <c r="S58">
        <v>327.19226099999997</v>
      </c>
      <c r="T58" s="2">
        <f t="shared" si="10"/>
        <v>3.7520507151707072E-3</v>
      </c>
      <c r="U58" s="11">
        <f t="shared" si="11"/>
        <v>3.1778023698352715</v>
      </c>
      <c r="V58">
        <v>130.76527400000001</v>
      </c>
      <c r="W58" s="2">
        <f t="shared" si="12"/>
        <v>5.7661182426084423E-2</v>
      </c>
      <c r="X58" s="11">
        <f t="shared" si="13"/>
        <v>3.2223583518158851</v>
      </c>
      <c r="Y58">
        <v>2097.38501</v>
      </c>
      <c r="Z58" s="2">
        <f t="shared" si="14"/>
        <v>-1.4122913507749191E-3</v>
      </c>
      <c r="AA58" s="11">
        <f t="shared" si="15"/>
        <v>14.888507965614535</v>
      </c>
      <c r="AB58">
        <v>437.27359000000001</v>
      </c>
      <c r="AC58" s="2">
        <f t="shared" si="16"/>
        <v>6.8539303855441602E-4</v>
      </c>
      <c r="AD58" s="11">
        <f t="shared" si="17"/>
        <v>2.6322116484060398</v>
      </c>
      <c r="AE58">
        <v>103.90074199999999</v>
      </c>
      <c r="AF58" s="2">
        <f t="shared" si="18"/>
        <v>8.7913254507776539E-3</v>
      </c>
      <c r="AG58" s="11">
        <f t="shared" si="19"/>
        <v>4.0698719580793581</v>
      </c>
      <c r="AH58">
        <v>105.962563</v>
      </c>
      <c r="AI58" s="2">
        <f t="shared" si="20"/>
        <v>-8.8144904063269802E-4</v>
      </c>
      <c r="AJ58" s="11">
        <f t="shared" si="21"/>
        <v>44.488441881641123</v>
      </c>
      <c r="AK58">
        <v>112.699997</v>
      </c>
      <c r="AL58" s="2">
        <f t="shared" si="22"/>
        <v>-2.2973567801882422E-2</v>
      </c>
      <c r="AM58" s="11">
        <f t="shared" si="23"/>
        <v>12.315814603077175</v>
      </c>
      <c r="AN58">
        <v>10.050000000000001</v>
      </c>
      <c r="AO58" s="2">
        <f t="shared" si="24"/>
        <v>-1.4705882352941013E-2</v>
      </c>
      <c r="AP58" s="11">
        <f t="shared" si="25"/>
        <v>10.330980446002403</v>
      </c>
      <c r="AQ58">
        <v>206.32843</v>
      </c>
      <c r="AR58" s="2">
        <f t="shared" si="26"/>
        <v>2.6480353323550254E-3</v>
      </c>
      <c r="AS58" s="11">
        <f t="shared" si="27"/>
        <v>2.3398876087849616</v>
      </c>
      <c r="AT58">
        <v>1077.3839109999999</v>
      </c>
      <c r="AU58" s="2">
        <f t="shared" si="28"/>
        <v>3.7019155748923671E-2</v>
      </c>
      <c r="AV58" s="11">
        <f t="shared" si="29"/>
        <v>2.4950452048452894</v>
      </c>
      <c r="AW58" s="12">
        <f t="shared" si="0"/>
        <v>113.02658562429464</v>
      </c>
      <c r="AX58" s="7">
        <f t="shared" si="30"/>
        <v>-1.7211100170605453E-3</v>
      </c>
    </row>
    <row r="59" spans="3:50" x14ac:dyDescent="0.3">
      <c r="C59" s="8">
        <v>44924</v>
      </c>
      <c r="D59">
        <v>97.194130000000001</v>
      </c>
      <c r="E59" s="2">
        <f t="shared" si="1"/>
        <v>-8.5212644994032694E-3</v>
      </c>
      <c r="F59" s="11">
        <f t="shared" si="31"/>
        <v>2.3270588908159526</v>
      </c>
      <c r="G59">
        <v>212.62797499999999</v>
      </c>
      <c r="H59" s="2">
        <f t="shared" si="2"/>
        <v>-6.9445144029889327E-3</v>
      </c>
      <c r="I59" s="11">
        <f t="shared" si="3"/>
        <v>2.5682243960590641</v>
      </c>
      <c r="J59">
        <v>1008.986328</v>
      </c>
      <c r="K59" s="2">
        <f t="shared" si="4"/>
        <v>8.6918595767417894E-3</v>
      </c>
      <c r="L59" s="11">
        <f t="shared" si="5"/>
        <v>2.7537401606425496</v>
      </c>
      <c r="M59">
        <v>1477.5455320000001</v>
      </c>
      <c r="N59" s="2">
        <f t="shared" si="6"/>
        <v>4.9001953136604826E-3</v>
      </c>
      <c r="O59" s="11">
        <f t="shared" si="7"/>
        <v>2.6428725762974135</v>
      </c>
      <c r="P59">
        <v>72.475662</v>
      </c>
      <c r="Q59" s="2">
        <f t="shared" si="8"/>
        <v>-6.6842572236547326E-4</v>
      </c>
      <c r="R59" s="11">
        <f t="shared" si="9"/>
        <v>2.7705710161414374</v>
      </c>
      <c r="S59">
        <v>328.12179600000002</v>
      </c>
      <c r="T59" s="2">
        <f t="shared" si="10"/>
        <v>2.8409443339494356E-3</v>
      </c>
      <c r="U59" s="11">
        <f t="shared" si="11"/>
        <v>3.186830329472266</v>
      </c>
      <c r="V59">
        <v>126.128929</v>
      </c>
      <c r="W59" s="2">
        <f t="shared" si="12"/>
        <v>-3.5455475740447717E-2</v>
      </c>
      <c r="X59" s="11">
        <f t="shared" si="13"/>
        <v>3.1081081034460478</v>
      </c>
      <c r="Y59">
        <v>2087.298828</v>
      </c>
      <c r="Z59" s="2">
        <f t="shared" si="14"/>
        <v>-4.8089320520127155E-3</v>
      </c>
      <c r="AA59" s="11">
        <f t="shared" si="15"/>
        <v>14.816910142452045</v>
      </c>
      <c r="AB59">
        <v>453.49661300000002</v>
      </c>
      <c r="AC59" s="2">
        <f t="shared" si="16"/>
        <v>3.7100395201091318E-2</v>
      </c>
      <c r="AD59" s="11">
        <f t="shared" si="17"/>
        <v>2.7298677408148198</v>
      </c>
      <c r="AE59">
        <v>104.428917</v>
      </c>
      <c r="AF59" s="2">
        <f t="shared" si="18"/>
        <v>5.0834574405638211E-3</v>
      </c>
      <c r="AG59" s="11">
        <f t="shared" si="19"/>
        <v>4.0905609789667983</v>
      </c>
      <c r="AH59">
        <v>106.42997699999999</v>
      </c>
      <c r="AI59" s="2">
        <f t="shared" si="20"/>
        <v>4.411123955165186E-3</v>
      </c>
      <c r="AJ59" s="11">
        <f t="shared" si="21"/>
        <v>44.684685913353206</v>
      </c>
      <c r="AK59">
        <v>118.300003</v>
      </c>
      <c r="AL59" s="2">
        <f t="shared" si="22"/>
        <v>4.9689495555177432E-2</v>
      </c>
      <c r="AM59" s="11">
        <f t="shared" si="23"/>
        <v>12.927781218055168</v>
      </c>
      <c r="AN59">
        <v>10.15</v>
      </c>
      <c r="AO59" s="2">
        <f t="shared" si="24"/>
        <v>9.9502487562188602E-3</v>
      </c>
      <c r="AP59" s="11">
        <f t="shared" si="25"/>
        <v>10.433776271335761</v>
      </c>
      <c r="AQ59">
        <v>203.95057700000001</v>
      </c>
      <c r="AR59" s="2">
        <f t="shared" si="26"/>
        <v>-1.1524601820505187E-2</v>
      </c>
      <c r="AS59" s="11">
        <f t="shared" si="27"/>
        <v>2.3129213357889808</v>
      </c>
      <c r="AT59">
        <v>1095.594116</v>
      </c>
      <c r="AU59" s="2">
        <f t="shared" si="28"/>
        <v>1.6902243308142495E-2</v>
      </c>
      <c r="AV59" s="11">
        <f t="shared" si="29"/>
        <v>2.5372170659623987</v>
      </c>
      <c r="AW59" s="12">
        <f t="shared" si="0"/>
        <v>113.89112613960391</v>
      </c>
      <c r="AX59" s="7">
        <f t="shared" si="30"/>
        <v>7.6490014321324296E-3</v>
      </c>
    </row>
    <row r="60" spans="3:50" x14ac:dyDescent="0.3">
      <c r="C60" s="8">
        <v>44925</v>
      </c>
      <c r="D60">
        <v>98.176879999999997</v>
      </c>
      <c r="E60" s="2">
        <f t="shared" si="1"/>
        <v>1.0111207333199923E-2</v>
      </c>
      <c r="F60" s="11">
        <f t="shared" si="31"/>
        <v>2.3505882657375592</v>
      </c>
      <c r="G60">
        <v>215.88958700000001</v>
      </c>
      <c r="H60" s="2">
        <f t="shared" si="2"/>
        <v>1.5339524349982758E-2</v>
      </c>
      <c r="I60" s="11">
        <f t="shared" si="3"/>
        <v>2.607619736718632</v>
      </c>
      <c r="J60">
        <v>1004.011292</v>
      </c>
      <c r="K60" s="2">
        <f t="shared" si="4"/>
        <v>-4.9307268710582219E-3</v>
      </c>
      <c r="L60" s="11">
        <f t="shared" si="5"/>
        <v>2.7401622200365572</v>
      </c>
      <c r="M60">
        <v>1468.4418949999999</v>
      </c>
      <c r="N60" s="2">
        <f t="shared" si="6"/>
        <v>-6.1613241709563837E-3</v>
      </c>
      <c r="O60" s="11">
        <f t="shared" si="7"/>
        <v>2.6265889816123145</v>
      </c>
      <c r="P60">
        <v>74.172416999999996</v>
      </c>
      <c r="Q60" s="2">
        <f t="shared" si="8"/>
        <v>2.3411376359694369E-2</v>
      </c>
      <c r="R60" s="11">
        <f t="shared" si="9"/>
        <v>2.8354338969315855</v>
      </c>
      <c r="S60">
        <v>324.40368699999999</v>
      </c>
      <c r="T60" s="2">
        <f t="shared" si="10"/>
        <v>-1.1331490456671811E-2</v>
      </c>
      <c r="U60" s="11">
        <f t="shared" si="11"/>
        <v>3.1507187920068187</v>
      </c>
      <c r="V60">
        <v>126.178787</v>
      </c>
      <c r="W60" s="2">
        <f t="shared" si="12"/>
        <v>3.9529392975334865E-4</v>
      </c>
      <c r="X60" s="11">
        <f t="shared" si="13"/>
        <v>3.1093367197123571</v>
      </c>
      <c r="Y60">
        <v>2062.4794919999999</v>
      </c>
      <c r="Z60" s="2">
        <f t="shared" si="14"/>
        <v>-1.1890648175077678E-2</v>
      </c>
      <c r="AA60" s="11">
        <f t="shared" si="15"/>
        <v>14.640727476906408</v>
      </c>
      <c r="AB60">
        <v>438.82098400000001</v>
      </c>
      <c r="AC60" s="2">
        <f t="shared" si="16"/>
        <v>-3.2361055362501667E-2</v>
      </c>
      <c r="AD60" s="11">
        <f t="shared" si="17"/>
        <v>2.6415263397220041</v>
      </c>
      <c r="AE60">
        <v>106.50391399999999</v>
      </c>
      <c r="AF60" s="2">
        <f t="shared" si="18"/>
        <v>1.986994655895935E-2</v>
      </c>
      <c r="AG60" s="11">
        <f t="shared" si="19"/>
        <v>4.1718402070150331</v>
      </c>
      <c r="AH60">
        <v>108.90727200000001</v>
      </c>
      <c r="AI60" s="2">
        <f t="shared" si="20"/>
        <v>2.3276289912192771E-2</v>
      </c>
      <c r="AJ60" s="11">
        <f t="shared" si="21"/>
        <v>45.724779617307689</v>
      </c>
      <c r="AK60">
        <v>119.849998</v>
      </c>
      <c r="AL60" s="2">
        <f t="shared" si="22"/>
        <v>1.3102239735361509E-2</v>
      </c>
      <c r="AM60" s="11">
        <f t="shared" si="23"/>
        <v>13.097164106820431</v>
      </c>
      <c r="AN60">
        <v>10.6</v>
      </c>
      <c r="AO60" s="2">
        <f t="shared" si="24"/>
        <v>4.4334975369457963E-2</v>
      </c>
      <c r="AP60" s="11">
        <f t="shared" si="25"/>
        <v>10.896357485335868</v>
      </c>
      <c r="AQ60">
        <v>205.78350800000001</v>
      </c>
      <c r="AR60" s="2">
        <f t="shared" si="26"/>
        <v>8.987133191586949E-3</v>
      </c>
      <c r="AS60" s="11">
        <f t="shared" si="27"/>
        <v>2.3337078678953795</v>
      </c>
      <c r="AT60">
        <v>1080.0708010000001</v>
      </c>
      <c r="AU60" s="2">
        <f t="shared" si="28"/>
        <v>-1.4168855758987964E-2</v>
      </c>
      <c r="AV60" s="11">
        <f t="shared" si="29"/>
        <v>2.5012676033255348</v>
      </c>
      <c r="AW60" s="12">
        <f t="shared" si="0"/>
        <v>115.42781931708417</v>
      </c>
      <c r="AX60" s="7">
        <f t="shared" si="30"/>
        <v>1.349265065301597E-2</v>
      </c>
    </row>
    <row r="61" spans="3:50" x14ac:dyDescent="0.3">
      <c r="C61" s="8">
        <v>44928</v>
      </c>
      <c r="D61">
        <v>98.520843999999997</v>
      </c>
      <c r="E61" s="2">
        <f t="shared" si="1"/>
        <v>3.503513250777468E-3</v>
      </c>
      <c r="F61" s="11">
        <f t="shared" si="31"/>
        <v>2.3588235828736925</v>
      </c>
      <c r="G61">
        <v>215.60180700000001</v>
      </c>
      <c r="H61" s="2">
        <f t="shared" si="2"/>
        <v>-1.3329962042124555E-3</v>
      </c>
      <c r="I61" s="11">
        <f t="shared" si="3"/>
        <v>2.6041437895075568</v>
      </c>
      <c r="J61">
        <v>1004.156128</v>
      </c>
      <c r="K61" s="2">
        <f t="shared" si="4"/>
        <v>1.4425734167922144E-4</v>
      </c>
      <c r="L61" s="11">
        <f t="shared" si="5"/>
        <v>2.7405575085541893</v>
      </c>
      <c r="M61">
        <v>1483.825439</v>
      </c>
      <c r="N61" s="2">
        <f t="shared" si="6"/>
        <v>1.0476099907242187E-2</v>
      </c>
      <c r="O61" s="11">
        <f t="shared" si="7"/>
        <v>2.6541053901989464</v>
      </c>
      <c r="P61">
        <v>75.626778000000002</v>
      </c>
      <c r="Q61" s="2">
        <f t="shared" si="8"/>
        <v>1.9607841551125382E-2</v>
      </c>
      <c r="R61" s="11">
        <f t="shared" si="9"/>
        <v>2.89103063551131</v>
      </c>
      <c r="S61">
        <v>325.675659</v>
      </c>
      <c r="T61" s="2">
        <f t="shared" si="10"/>
        <v>3.9209542029650102E-3</v>
      </c>
      <c r="U61" s="11">
        <f t="shared" si="11"/>
        <v>3.1630726160966987</v>
      </c>
      <c r="V61">
        <v>124.73303199999999</v>
      </c>
      <c r="W61" s="2">
        <f t="shared" si="12"/>
        <v>-1.1457987783635937E-2</v>
      </c>
      <c r="X61" s="11">
        <f t="shared" si="13"/>
        <v>3.0737099775626824</v>
      </c>
      <c r="Y61">
        <v>2066.0886230000001</v>
      </c>
      <c r="Z61" s="2">
        <f t="shared" si="14"/>
        <v>1.7498990966937633E-3</v>
      </c>
      <c r="AA61" s="11">
        <f t="shared" si="15"/>
        <v>14.666347272693185</v>
      </c>
      <c r="AB61">
        <v>446.85766599999999</v>
      </c>
      <c r="AC61" s="2">
        <f t="shared" si="16"/>
        <v>1.8314260924222392E-2</v>
      </c>
      <c r="AD61" s="11">
        <f t="shared" si="17"/>
        <v>2.6899039423458788</v>
      </c>
      <c r="AE61">
        <v>112.955269</v>
      </c>
      <c r="AF61" s="2">
        <f t="shared" si="18"/>
        <v>6.0573877125304598E-2</v>
      </c>
      <c r="AG61" s="11">
        <f t="shared" si="19"/>
        <v>4.4245447431011673</v>
      </c>
      <c r="AH61">
        <v>112.553093</v>
      </c>
      <c r="AI61" s="2">
        <f t="shared" si="20"/>
        <v>3.3476377959407611E-2</v>
      </c>
      <c r="AJ61" s="11">
        <f t="shared" si="21"/>
        <v>47.255479621887297</v>
      </c>
      <c r="AK61">
        <v>118.599998</v>
      </c>
      <c r="AL61" s="2">
        <f t="shared" si="22"/>
        <v>-1.0429703970458171E-2</v>
      </c>
      <c r="AM61" s="11">
        <f t="shared" si="23"/>
        <v>12.960564562333783</v>
      </c>
      <c r="AN61">
        <v>10.7</v>
      </c>
      <c r="AO61" s="2">
        <f t="shared" si="24"/>
        <v>9.4339622641508303E-3</v>
      </c>
      <c r="AP61" s="11">
        <f t="shared" si="25"/>
        <v>10.999153310669223</v>
      </c>
      <c r="AQ61">
        <v>209.895218</v>
      </c>
      <c r="AR61" s="2">
        <f t="shared" si="26"/>
        <v>1.9980755697876385E-2</v>
      </c>
      <c r="AS61" s="11">
        <f t="shared" si="27"/>
        <v>2.3803371146740089</v>
      </c>
      <c r="AT61">
        <v>1067.7814940000001</v>
      </c>
      <c r="AU61" s="2">
        <f t="shared" si="28"/>
        <v>-1.1378242045449016E-2</v>
      </c>
      <c r="AV61" s="11">
        <f t="shared" si="29"/>
        <v>2.4728075751144565</v>
      </c>
      <c r="AW61" s="12">
        <f t="shared" si="0"/>
        <v>117.33458164312408</v>
      </c>
      <c r="AX61" s="7">
        <f t="shared" si="30"/>
        <v>1.6519088182736619E-2</v>
      </c>
    </row>
    <row r="62" spans="3:50" x14ac:dyDescent="0.3">
      <c r="C62" s="8">
        <v>44929</v>
      </c>
      <c r="D62">
        <v>98.619118</v>
      </c>
      <c r="E62" s="2">
        <f t="shared" si="1"/>
        <v>9.9749449974262383E-4</v>
      </c>
      <c r="F62" s="11">
        <f t="shared" si="31"/>
        <v>2.361176496423472</v>
      </c>
      <c r="G62">
        <v>214.97827100000001</v>
      </c>
      <c r="H62" s="2">
        <f t="shared" si="2"/>
        <v>-2.8920722357396178E-3</v>
      </c>
      <c r="I62" s="11">
        <f t="shared" si="3"/>
        <v>2.5966124175560483</v>
      </c>
      <c r="J62">
        <v>1005.991638</v>
      </c>
      <c r="K62" s="2">
        <f t="shared" si="4"/>
        <v>1.8279129597662536E-3</v>
      </c>
      <c r="L62" s="11">
        <f t="shared" si="5"/>
        <v>2.7455670091410602</v>
      </c>
      <c r="M62">
        <v>1482.413818</v>
      </c>
      <c r="N62" s="2">
        <f t="shared" si="6"/>
        <v>-9.5133899372379371E-4</v>
      </c>
      <c r="O62" s="11">
        <f t="shared" si="7"/>
        <v>2.6515804362477975</v>
      </c>
      <c r="P62">
        <v>76.111564999999999</v>
      </c>
      <c r="Q62" s="2">
        <f t="shared" si="8"/>
        <v>6.4102559016860905E-3</v>
      </c>
      <c r="R62" s="11">
        <f t="shared" si="9"/>
        <v>2.9095628817045518</v>
      </c>
      <c r="S62">
        <v>323.96340900000001</v>
      </c>
      <c r="T62" s="2">
        <f t="shared" si="10"/>
        <v>-5.2575313895349973E-3</v>
      </c>
      <c r="U62" s="11">
        <f t="shared" si="11"/>
        <v>3.1464426625301916</v>
      </c>
      <c r="V62">
        <v>124.33420599999999</v>
      </c>
      <c r="W62" s="2">
        <f t="shared" si="12"/>
        <v>-3.1974369066888331E-3</v>
      </c>
      <c r="X62" s="11">
        <f t="shared" si="13"/>
        <v>3.0638819838399658</v>
      </c>
      <c r="Y62">
        <v>2065.5942380000001</v>
      </c>
      <c r="Z62" s="2">
        <f t="shared" si="14"/>
        <v>-2.3928547618745633E-4</v>
      </c>
      <c r="AA62" s="11">
        <f t="shared" si="15"/>
        <v>14.662837828802109</v>
      </c>
      <c r="AB62">
        <v>445.80938700000002</v>
      </c>
      <c r="AC62" s="2">
        <f t="shared" si="16"/>
        <v>-2.3458901564418211E-3</v>
      </c>
      <c r="AD62" s="11">
        <f t="shared" si="17"/>
        <v>2.6835937231657554</v>
      </c>
      <c r="AE62">
        <v>117.7089</v>
      </c>
      <c r="AF62" s="2">
        <f t="shared" si="18"/>
        <v>4.208418998143415E-2</v>
      </c>
      <c r="AG62" s="11">
        <f t="shared" si="19"/>
        <v>4.6107481246511925</v>
      </c>
      <c r="AH62">
        <v>114.98363500000001</v>
      </c>
      <c r="AI62" s="2">
        <f t="shared" si="20"/>
        <v>2.1594626457755339E-2</v>
      </c>
      <c r="AJ62" s="11">
        <f t="shared" si="21"/>
        <v>48.275944052404022</v>
      </c>
      <c r="AK62">
        <v>115.400002</v>
      </c>
      <c r="AL62" s="2">
        <f t="shared" si="22"/>
        <v>-2.6981416981136874E-2</v>
      </c>
      <c r="AM62" s="11">
        <f t="shared" si="23"/>
        <v>12.61087016556651</v>
      </c>
      <c r="AN62">
        <v>10.75</v>
      </c>
      <c r="AO62" s="2">
        <f t="shared" si="24"/>
        <v>4.6728971962617383E-3</v>
      </c>
      <c r="AP62" s="11">
        <f t="shared" si="25"/>
        <v>11.050551223335903</v>
      </c>
      <c r="AQ62">
        <v>209.39984100000001</v>
      </c>
      <c r="AR62" s="2">
        <f t="shared" si="26"/>
        <v>-2.3601157030647135E-3</v>
      </c>
      <c r="AS62" s="11">
        <f t="shared" si="27"/>
        <v>2.3747192436710791</v>
      </c>
      <c r="AT62">
        <v>1036.4361570000001</v>
      </c>
      <c r="AU62" s="2">
        <f t="shared" si="28"/>
        <v>-2.9355572442614331E-2</v>
      </c>
      <c r="AV62" s="11">
        <f t="shared" si="29"/>
        <v>2.4002168932065384</v>
      </c>
      <c r="AW62" s="12">
        <f t="shared" si="0"/>
        <v>118.1443051422462</v>
      </c>
      <c r="AX62" s="7">
        <f t="shared" si="30"/>
        <v>6.9009791297922618E-3</v>
      </c>
    </row>
    <row r="63" spans="3:50" x14ac:dyDescent="0.3">
      <c r="C63" s="8">
        <v>44930</v>
      </c>
      <c r="D63">
        <v>97.046715000000006</v>
      </c>
      <c r="E63" s="2">
        <f t="shared" si="1"/>
        <v>-1.5944200596075042E-2</v>
      </c>
      <c r="F63" s="11">
        <f t="shared" si="31"/>
        <v>2.3235294247217584</v>
      </c>
      <c r="G63">
        <v>208.31114199999999</v>
      </c>
      <c r="H63" s="2">
        <f t="shared" si="2"/>
        <v>-3.1013036661737825E-2</v>
      </c>
      <c r="I63" s="11">
        <f t="shared" si="3"/>
        <v>2.5160835814540587</v>
      </c>
      <c r="J63">
        <v>1001.4028929999999</v>
      </c>
      <c r="K63" s="2">
        <f t="shared" si="4"/>
        <v>-4.5614146546216761E-3</v>
      </c>
      <c r="L63" s="11">
        <f t="shared" si="5"/>
        <v>2.7330433395503184</v>
      </c>
      <c r="M63">
        <v>1455.395264</v>
      </c>
      <c r="N63" s="2">
        <f t="shared" si="6"/>
        <v>-1.8226053799506592E-2</v>
      </c>
      <c r="O63" s="11">
        <f t="shared" si="7"/>
        <v>2.6032525885630258</v>
      </c>
      <c r="P63">
        <v>75.723731999999998</v>
      </c>
      <c r="Q63" s="2">
        <f t="shared" si="8"/>
        <v>-5.0955856708504443E-3</v>
      </c>
      <c r="R63" s="11">
        <f t="shared" si="9"/>
        <v>2.8947369547760999</v>
      </c>
      <c r="S63">
        <v>319.951752</v>
      </c>
      <c r="T63" s="2">
        <f t="shared" si="10"/>
        <v>-1.2383055890117567E-2</v>
      </c>
      <c r="U63" s="11">
        <f t="shared" si="11"/>
        <v>3.1074800871850297</v>
      </c>
      <c r="V63">
        <v>120.44564800000001</v>
      </c>
      <c r="W63" s="2">
        <f t="shared" si="12"/>
        <v>-3.1275045903296994E-2</v>
      </c>
      <c r="X63" s="11">
        <f t="shared" si="13"/>
        <v>2.9680589341530861</v>
      </c>
      <c r="Y63">
        <v>2047.400024</v>
      </c>
      <c r="Z63" s="2">
        <f t="shared" si="14"/>
        <v>-8.8082226728209978E-3</v>
      </c>
      <c r="AA63" s="11">
        <f t="shared" si="15"/>
        <v>14.533684288190557</v>
      </c>
      <c r="AB63">
        <v>444.41171300000002</v>
      </c>
      <c r="AC63" s="2">
        <f t="shared" si="16"/>
        <v>-3.1351381122892708E-3</v>
      </c>
      <c r="AD63" s="11">
        <f t="shared" si="17"/>
        <v>2.6751802862063583</v>
      </c>
      <c r="AE63">
        <v>116.577072</v>
      </c>
      <c r="AF63" s="2">
        <f t="shared" si="18"/>
        <v>-9.6154836210345929E-3</v>
      </c>
      <c r="AG63" s="11">
        <f t="shared" si="19"/>
        <v>4.5664135515778934</v>
      </c>
      <c r="AH63">
        <v>114.23577899999999</v>
      </c>
      <c r="AI63" s="2">
        <f t="shared" si="20"/>
        <v>-6.5040212026694633E-3</v>
      </c>
      <c r="AJ63" s="11">
        <f t="shared" si="21"/>
        <v>47.961956288708301</v>
      </c>
      <c r="AK63">
        <v>115.699997</v>
      </c>
      <c r="AL63" s="2">
        <f t="shared" si="22"/>
        <v>2.5996100069392014E-3</v>
      </c>
      <c r="AM63" s="11">
        <f t="shared" si="23"/>
        <v>12.643653509845128</v>
      </c>
      <c r="AN63">
        <v>10.4</v>
      </c>
      <c r="AO63" s="2">
        <f t="shared" si="24"/>
        <v>-3.2558139534883734E-2</v>
      </c>
      <c r="AP63" s="11">
        <f t="shared" si="25"/>
        <v>10.690765834669152</v>
      </c>
      <c r="AQ63">
        <v>206.17982499999999</v>
      </c>
      <c r="AR63" s="2">
        <f t="shared" si="26"/>
        <v>-1.5377356470867687E-2</v>
      </c>
      <c r="AS63" s="11">
        <f t="shared" si="27"/>
        <v>2.3382023393429194</v>
      </c>
      <c r="AT63">
        <v>1020.017151</v>
      </c>
      <c r="AU63" s="2">
        <f t="shared" si="28"/>
        <v>-1.5841791980246489E-2</v>
      </c>
      <c r="AV63" s="11">
        <f t="shared" si="29"/>
        <v>2.362193156476887</v>
      </c>
      <c r="AW63" s="12">
        <f t="shared" si="0"/>
        <v>116.91823416542057</v>
      </c>
      <c r="AX63" s="7">
        <f t="shared" si="30"/>
        <v>-1.0377740808999891E-2</v>
      </c>
    </row>
    <row r="64" spans="3:50" x14ac:dyDescent="0.3">
      <c r="C64" s="8">
        <v>44931</v>
      </c>
      <c r="D64">
        <v>98.226012999999995</v>
      </c>
      <c r="E64" s="2">
        <f t="shared" si="1"/>
        <v>1.2151859029952528E-2</v>
      </c>
      <c r="F64" s="11">
        <f t="shared" si="31"/>
        <v>2.351764626742924</v>
      </c>
      <c r="G64">
        <v>209.27044699999999</v>
      </c>
      <c r="H64" s="2">
        <f t="shared" si="2"/>
        <v>4.6051545336927013E-3</v>
      </c>
      <c r="I64" s="11">
        <f t="shared" si="3"/>
        <v>2.5276705351663415</v>
      </c>
      <c r="J64">
        <v>1008.648254</v>
      </c>
      <c r="K64" s="2">
        <f t="shared" si="4"/>
        <v>7.2352107734523496E-3</v>
      </c>
      <c r="L64" s="11">
        <f t="shared" si="5"/>
        <v>2.7528174841649449</v>
      </c>
      <c r="M64">
        <v>1436.311768</v>
      </c>
      <c r="N64" s="2">
        <f t="shared" si="6"/>
        <v>-1.3112242750846215E-2</v>
      </c>
      <c r="O64" s="11">
        <f t="shared" si="7"/>
        <v>2.5691181086800188</v>
      </c>
      <c r="P64">
        <v>76.693306000000007</v>
      </c>
      <c r="Q64" s="2">
        <f t="shared" si="8"/>
        <v>1.2804096871506632E-2</v>
      </c>
      <c r="R64" s="11">
        <f t="shared" si="9"/>
        <v>2.9318014471625831</v>
      </c>
      <c r="S64">
        <v>326.26275600000002</v>
      </c>
      <c r="T64" s="2">
        <f t="shared" si="10"/>
        <v>1.9724861515995062E-2</v>
      </c>
      <c r="U64" s="11">
        <f t="shared" si="11"/>
        <v>3.1687747015684664</v>
      </c>
      <c r="V64">
        <v>122.738899</v>
      </c>
      <c r="W64" s="2">
        <f t="shared" si="12"/>
        <v>1.9039716569916987E-2</v>
      </c>
      <c r="X64" s="11">
        <f t="shared" si="13"/>
        <v>3.0245699350221709</v>
      </c>
      <c r="Y64">
        <v>2064.0122070000002</v>
      </c>
      <c r="Z64" s="2">
        <f t="shared" si="14"/>
        <v>8.1137944736100476E-3</v>
      </c>
      <c r="AA64" s="11">
        <f t="shared" si="15"/>
        <v>14.65160761544927</v>
      </c>
      <c r="AB64">
        <v>439.270264</v>
      </c>
      <c r="AC64" s="2">
        <f t="shared" si="16"/>
        <v>-1.1569112265949699E-2</v>
      </c>
      <c r="AD64" s="11">
        <f t="shared" si="17"/>
        <v>2.6442308251435813</v>
      </c>
      <c r="AE64">
        <v>118.387978</v>
      </c>
      <c r="AF64" s="2">
        <f t="shared" si="18"/>
        <v>1.5533980815713111E-2</v>
      </c>
      <c r="AG64" s="11">
        <f t="shared" si="19"/>
        <v>4.6373481320847167</v>
      </c>
      <c r="AH64">
        <v>115.77823600000001</v>
      </c>
      <c r="AI64" s="2">
        <f t="shared" si="20"/>
        <v>1.3502398403568483E-2</v>
      </c>
      <c r="AJ64" s="11">
        <f t="shared" si="21"/>
        <v>48.60955773073298</v>
      </c>
      <c r="AK64">
        <v>114.699997</v>
      </c>
      <c r="AL64" s="2">
        <f t="shared" si="22"/>
        <v>-8.6430425750140261E-3</v>
      </c>
      <c r="AM64" s="11">
        <f t="shared" si="23"/>
        <v>12.534373874255811</v>
      </c>
      <c r="AN64">
        <v>10.25</v>
      </c>
      <c r="AO64" s="2">
        <f t="shared" si="24"/>
        <v>-1.4423076923076983E-2</v>
      </c>
      <c r="AP64" s="11">
        <f t="shared" si="25"/>
        <v>10.536572096669115</v>
      </c>
      <c r="AQ64">
        <v>205.68443300000001</v>
      </c>
      <c r="AR64" s="2">
        <f t="shared" si="26"/>
        <v>-2.4027181126959896E-3</v>
      </c>
      <c r="AS64" s="11">
        <f t="shared" si="27"/>
        <v>2.3325842982310321</v>
      </c>
      <c r="AT64">
        <v>1025.1417240000001</v>
      </c>
      <c r="AU64" s="2">
        <f t="shared" si="28"/>
        <v>5.0240066992757182E-3</v>
      </c>
      <c r="AV64" s="11">
        <f t="shared" si="29"/>
        <v>2.3740608307200102</v>
      </c>
      <c r="AW64" s="12">
        <f t="shared" si="0"/>
        <v>117.64685224179397</v>
      </c>
      <c r="AX64" s="7">
        <f t="shared" si="30"/>
        <v>6.2318600821709147E-3</v>
      </c>
    </row>
    <row r="65" spans="3:50" x14ac:dyDescent="0.3">
      <c r="C65" s="8">
        <v>44932</v>
      </c>
      <c r="D65">
        <v>97.243270999999993</v>
      </c>
      <c r="E65" s="2">
        <f t="shared" si="1"/>
        <v>-1.0004905726958557E-2</v>
      </c>
      <c r="F65" s="11">
        <f t="shared" si="31"/>
        <v>2.3282354433603651</v>
      </c>
      <c r="G65">
        <v>205.52920499999999</v>
      </c>
      <c r="H65" s="2">
        <f t="shared" si="2"/>
        <v>-1.787754579603873E-2</v>
      </c>
      <c r="I65" s="11">
        <f t="shared" si="3"/>
        <v>2.4824819894166077</v>
      </c>
      <c r="J65">
        <v>997.73199499999998</v>
      </c>
      <c r="K65" s="2">
        <f t="shared" si="4"/>
        <v>-1.082266187118186E-2</v>
      </c>
      <c r="L65" s="11">
        <f t="shared" si="5"/>
        <v>2.7230246713407502</v>
      </c>
      <c r="M65">
        <v>1410.3156739999999</v>
      </c>
      <c r="N65" s="2">
        <f t="shared" si="6"/>
        <v>-1.8099200033846796E-2</v>
      </c>
      <c r="O65" s="11">
        <f t="shared" si="7"/>
        <v>2.5226191261204409</v>
      </c>
      <c r="P65">
        <v>77.614402999999996</v>
      </c>
      <c r="Q65" s="2">
        <f t="shared" si="8"/>
        <v>1.2010135539078037E-2</v>
      </c>
      <c r="R65" s="11">
        <f t="shared" si="9"/>
        <v>2.9670127799166708</v>
      </c>
      <c r="S65">
        <v>327.82824699999998</v>
      </c>
      <c r="T65" s="2">
        <f t="shared" si="10"/>
        <v>4.7982522405958239E-3</v>
      </c>
      <c r="U65" s="11">
        <f t="shared" si="11"/>
        <v>3.1839792818802106</v>
      </c>
      <c r="V65">
        <v>120.04682200000001</v>
      </c>
      <c r="W65" s="2">
        <f t="shared" si="12"/>
        <v>-2.1933364417746626E-2</v>
      </c>
      <c r="X65" s="11">
        <f t="shared" si="13"/>
        <v>2.9582309404303695</v>
      </c>
      <c r="Y65">
        <v>2063.2211910000001</v>
      </c>
      <c r="Z65" s="2">
        <f t="shared" si="14"/>
        <v>-3.8324191946026431E-4</v>
      </c>
      <c r="AA65" s="11">
        <f t="shared" si="15"/>
        <v>14.645992505223546</v>
      </c>
      <c r="AB65">
        <v>432.63128699999999</v>
      </c>
      <c r="AC65" s="2">
        <f t="shared" si="16"/>
        <v>-1.5113649941940976E-2</v>
      </c>
      <c r="AD65" s="11">
        <f t="shared" si="17"/>
        <v>2.6042668460866714</v>
      </c>
      <c r="AE65">
        <v>118.57661400000001</v>
      </c>
      <c r="AF65" s="2">
        <f t="shared" si="18"/>
        <v>1.5933712458540139E-3</v>
      </c>
      <c r="AG65" s="11">
        <f t="shared" si="19"/>
        <v>4.6447371492553957</v>
      </c>
      <c r="AH65">
        <v>115.63801599999999</v>
      </c>
      <c r="AI65" s="2">
        <f t="shared" si="20"/>
        <v>-1.2111084504691227E-3</v>
      </c>
      <c r="AJ65" s="11">
        <f t="shared" si="21"/>
        <v>48.55068628459172</v>
      </c>
      <c r="AK65">
        <v>120.400002</v>
      </c>
      <c r="AL65" s="2">
        <f t="shared" si="22"/>
        <v>4.9694901038227712E-2</v>
      </c>
      <c r="AM65" s="11">
        <f t="shared" si="23"/>
        <v>13.157268343513101</v>
      </c>
      <c r="AN65">
        <v>10.199999999999999</v>
      </c>
      <c r="AO65" s="2">
        <f t="shared" si="24"/>
        <v>-4.8780487804879202E-3</v>
      </c>
      <c r="AP65" s="11">
        <f t="shared" si="25"/>
        <v>10.485174184002435</v>
      </c>
      <c r="AQ65">
        <v>203.50473</v>
      </c>
      <c r="AR65" s="2">
        <f t="shared" si="26"/>
        <v>-1.0597316326802497E-2</v>
      </c>
      <c r="AS65" s="11">
        <f t="shared" si="27"/>
        <v>2.3078651645637454</v>
      </c>
      <c r="AT65">
        <v>1019.469788</v>
      </c>
      <c r="AU65" s="2">
        <f t="shared" si="28"/>
        <v>-5.5328310878507425E-3</v>
      </c>
      <c r="AV65" s="11">
        <f t="shared" si="29"/>
        <v>2.3609255531513536</v>
      </c>
      <c r="AW65" s="12">
        <f t="shared" si="0"/>
        <v>117.92250026285338</v>
      </c>
      <c r="AX65" s="7">
        <f t="shared" si="30"/>
        <v>2.3430122932051045E-3</v>
      </c>
    </row>
    <row r="66" spans="3:50" x14ac:dyDescent="0.3">
      <c r="C66" s="8">
        <v>44935</v>
      </c>
      <c r="D66">
        <v>98.275154000000001</v>
      </c>
      <c r="E66" s="2">
        <f t="shared" si="1"/>
        <v>1.0611356337447919E-2</v>
      </c>
      <c r="F66" s="11">
        <f t="shared" si="31"/>
        <v>2.3529411792873378</v>
      </c>
      <c r="G66">
        <v>206.20069899999999</v>
      </c>
      <c r="H66" s="2">
        <f t="shared" si="2"/>
        <v>3.267146389244191E-3</v>
      </c>
      <c r="I66" s="11">
        <f t="shared" si="3"/>
        <v>2.4905926214846938</v>
      </c>
      <c r="J66">
        <v>1031.205322</v>
      </c>
      <c r="K66" s="2">
        <f t="shared" si="4"/>
        <v>3.3549417246061086E-2</v>
      </c>
      <c r="L66" s="11">
        <f t="shared" si="5"/>
        <v>2.8143805622108795</v>
      </c>
      <c r="M66">
        <v>1445.3179929999999</v>
      </c>
      <c r="N66" s="2">
        <f t="shared" si="6"/>
        <v>2.4818783230796004E-2</v>
      </c>
      <c r="O66" s="11">
        <f t="shared" si="7"/>
        <v>2.5852274633854844</v>
      </c>
      <c r="P66">
        <v>77.662880000000001</v>
      </c>
      <c r="Q66" s="2">
        <f t="shared" si="8"/>
        <v>6.2458768123230257E-4</v>
      </c>
      <c r="R66" s="11">
        <f t="shared" si="9"/>
        <v>2.9688659395490657</v>
      </c>
      <c r="S66">
        <v>330.76357999999999</v>
      </c>
      <c r="T66" s="2">
        <f t="shared" si="10"/>
        <v>8.953874557368513E-3</v>
      </c>
      <c r="U66" s="11">
        <f t="shared" si="11"/>
        <v>3.2124882329634263</v>
      </c>
      <c r="V66">
        <v>124.832741</v>
      </c>
      <c r="W66" s="2">
        <f t="shared" si="12"/>
        <v>3.9867102854251213E-2</v>
      </c>
      <c r="X66" s="11">
        <f t="shared" si="13"/>
        <v>3.0761670375991352</v>
      </c>
      <c r="Y66">
        <v>2097.9780270000001</v>
      </c>
      <c r="Z66" s="2">
        <f t="shared" si="14"/>
        <v>1.684590879136616E-2</v>
      </c>
      <c r="AA66" s="11">
        <f t="shared" si="15"/>
        <v>14.892717559125574</v>
      </c>
      <c r="AB66">
        <v>450.40176400000001</v>
      </c>
      <c r="AC66" s="2">
        <f t="shared" si="16"/>
        <v>4.1075339518845455E-2</v>
      </c>
      <c r="AD66" s="11">
        <f t="shared" si="17"/>
        <v>2.7112379909873541</v>
      </c>
      <c r="AE66">
        <v>120.198891</v>
      </c>
      <c r="AF66" s="2">
        <f t="shared" si="18"/>
        <v>1.368125590093161E-2</v>
      </c>
      <c r="AG66" s="11">
        <f t="shared" si="19"/>
        <v>4.708282986786922</v>
      </c>
      <c r="AH66">
        <v>117.367447</v>
      </c>
      <c r="AI66" s="2">
        <f t="shared" si="20"/>
        <v>1.4955557521844742E-2</v>
      </c>
      <c r="AJ66" s="11">
        <f t="shared" si="21"/>
        <v>49.276788866045969</v>
      </c>
      <c r="AK66">
        <v>117.900002</v>
      </c>
      <c r="AL66" s="2">
        <f t="shared" si="22"/>
        <v>-2.0764119256409974E-2</v>
      </c>
      <c r="AM66" s="11">
        <f t="shared" si="23"/>
        <v>12.884069254539806</v>
      </c>
      <c r="AN66">
        <v>10.199999999999999</v>
      </c>
      <c r="AO66" s="2">
        <f t="shared" si="24"/>
        <v>0</v>
      </c>
      <c r="AP66" s="11">
        <f t="shared" si="25"/>
        <v>10.485174184002435</v>
      </c>
      <c r="AQ66">
        <v>204.297348</v>
      </c>
      <c r="AR66" s="2">
        <f t="shared" si="26"/>
        <v>3.8948382182566466E-3</v>
      </c>
      <c r="AS66" s="11">
        <f t="shared" si="27"/>
        <v>2.3168539260092715</v>
      </c>
      <c r="AT66">
        <v>1016.086426</v>
      </c>
      <c r="AU66" s="2">
        <f t="shared" si="28"/>
        <v>-3.3187467052235853E-3</v>
      </c>
      <c r="AV66" s="11">
        <f t="shared" si="29"/>
        <v>2.3530902392505544</v>
      </c>
      <c r="AW66" s="12">
        <f t="shared" si="0"/>
        <v>119.1288780432279</v>
      </c>
      <c r="AX66" s="7">
        <f t="shared" si="30"/>
        <v>1.0230259515236373E-2</v>
      </c>
    </row>
    <row r="67" spans="3:50" x14ac:dyDescent="0.3">
      <c r="C67" s="8">
        <v>44936</v>
      </c>
      <c r="D67">
        <v>97.439819</v>
      </c>
      <c r="E67" s="2">
        <f t="shared" si="1"/>
        <v>-8.499961241475118E-3</v>
      </c>
      <c r="F67" s="11">
        <f t="shared" si="31"/>
        <v>2.3329412704599246</v>
      </c>
      <c r="G67">
        <v>207.92744400000001</v>
      </c>
      <c r="H67" s="2">
        <f t="shared" si="2"/>
        <v>8.3740986736422496E-3</v>
      </c>
      <c r="I67" s="11">
        <f t="shared" si="3"/>
        <v>2.5114490898528521</v>
      </c>
      <c r="J67">
        <v>1027.7276609999999</v>
      </c>
      <c r="K67" s="2">
        <f t="shared" si="4"/>
        <v>-3.3724234406153908E-3</v>
      </c>
      <c r="L67" s="11">
        <f t="shared" si="5"/>
        <v>2.8048892792320674</v>
      </c>
      <c r="M67">
        <v>1431.0054929999999</v>
      </c>
      <c r="N67" s="2">
        <f t="shared" si="6"/>
        <v>-9.9026650670085425E-3</v>
      </c>
      <c r="O67" s="11">
        <f t="shared" si="7"/>
        <v>2.5596268216935458</v>
      </c>
      <c r="P67">
        <v>78.147666999999998</v>
      </c>
      <c r="Q67" s="2">
        <f t="shared" si="8"/>
        <v>6.242197044456832E-3</v>
      </c>
      <c r="R67" s="11">
        <f t="shared" si="9"/>
        <v>2.9873981857423075</v>
      </c>
      <c r="S67">
        <v>326.21380599999998</v>
      </c>
      <c r="T67" s="2">
        <f t="shared" si="10"/>
        <v>-1.3755365690503174E-2</v>
      </c>
      <c r="U67" s="11">
        <f t="shared" si="11"/>
        <v>3.1682992825425762</v>
      </c>
      <c r="V67">
        <v>120.495499</v>
      </c>
      <c r="W67" s="2">
        <f t="shared" si="12"/>
        <v>-3.4744426544314977E-2</v>
      </c>
      <c r="X67" s="11">
        <f t="shared" si="13"/>
        <v>2.9692873779232292</v>
      </c>
      <c r="Y67">
        <v>2083.0964359999998</v>
      </c>
      <c r="Z67" s="2">
        <f t="shared" si="14"/>
        <v>-7.0933016497223278E-3</v>
      </c>
      <c r="AA67" s="11">
        <f t="shared" si="15"/>
        <v>14.787079021094579</v>
      </c>
      <c r="AB67">
        <v>450.95086700000002</v>
      </c>
      <c r="AC67" s="2">
        <f t="shared" si="16"/>
        <v>1.2191404294765729E-3</v>
      </c>
      <c r="AD67" s="11">
        <f t="shared" si="17"/>
        <v>2.7145433708360995</v>
      </c>
      <c r="AE67">
        <v>117.029808</v>
      </c>
      <c r="AF67" s="2">
        <f t="shared" si="18"/>
        <v>-2.6365326448810622E-2</v>
      </c>
      <c r="AG67" s="11">
        <f t="shared" si="19"/>
        <v>4.5841475688269036</v>
      </c>
      <c r="AH67">
        <v>115.123863</v>
      </c>
      <c r="AI67" s="2">
        <f t="shared" si="20"/>
        <v>-1.9115896761390694E-2</v>
      </c>
      <c r="AJ67" s="11">
        <f t="shared" si="21"/>
        <v>48.334818857349788</v>
      </c>
      <c r="AK67">
        <v>117.300003</v>
      </c>
      <c r="AL67" s="2">
        <f t="shared" si="22"/>
        <v>-5.0890499560805047E-3</v>
      </c>
      <c r="AM67" s="11">
        <f t="shared" si="23"/>
        <v>12.818501582465853</v>
      </c>
      <c r="AN67">
        <v>10.050000000000001</v>
      </c>
      <c r="AO67" s="2">
        <f t="shared" si="24"/>
        <v>-1.4705882352941013E-2</v>
      </c>
      <c r="AP67" s="11">
        <f t="shared" si="25"/>
        <v>10.330980446002402</v>
      </c>
      <c r="AQ67">
        <v>204.148743</v>
      </c>
      <c r="AR67" s="2">
        <f t="shared" si="26"/>
        <v>-7.2739563902712856E-4</v>
      </c>
      <c r="AS67" s="11">
        <f t="shared" si="27"/>
        <v>2.3151686565672294</v>
      </c>
      <c r="AT67">
        <v>1011.309998</v>
      </c>
      <c r="AU67" s="2">
        <f t="shared" si="28"/>
        <v>-4.7008087873029458E-3</v>
      </c>
      <c r="AV67" s="11">
        <f t="shared" si="29"/>
        <v>2.3420288119765686</v>
      </c>
      <c r="AW67" s="12">
        <f t="shared" ref="AW67:AW130" si="32">SUM(F67,I67,L67,O67,R67,U67,X67,AA67,AD67,AG67,AJ67,AM67,AP67,AS67,AV67)</f>
        <v>117.56115962256592</v>
      </c>
      <c r="AX67" s="7">
        <f t="shared" si="30"/>
        <v>-1.3159852140075534E-2</v>
      </c>
    </row>
    <row r="68" spans="3:50" x14ac:dyDescent="0.3">
      <c r="C68" s="8">
        <v>44937</v>
      </c>
      <c r="D68">
        <v>98.471703000000005</v>
      </c>
      <c r="E68" s="2">
        <f t="shared" ref="E68:E131" si="33">(D68/D67)-1</f>
        <v>1.0589962200155512E-2</v>
      </c>
      <c r="F68" s="11">
        <f t="shared" si="31"/>
        <v>2.3576470303292778</v>
      </c>
      <c r="G68">
        <v>204.71379099999999</v>
      </c>
      <c r="H68" s="2">
        <f t="shared" ref="H68:H131" si="34">(G68/G67)-1</f>
        <v>-1.5455646153184177E-2</v>
      </c>
      <c r="I68" s="11">
        <f t="shared" ref="I68:I131" si="35">I67*(1+H68)</f>
        <v>2.4726330213883498</v>
      </c>
      <c r="J68">
        <v>1018.9849850000001</v>
      </c>
      <c r="K68" s="2">
        <f t="shared" ref="K68:K131" si="36">(J68/J67)-1</f>
        <v>-8.5068022704507529E-3</v>
      </c>
      <c r="L68" s="11">
        <f t="shared" ref="L68:L131" si="37">L67*(1+K68)</f>
        <v>2.7810286407431333</v>
      </c>
      <c r="M68">
        <v>1432.465942</v>
      </c>
      <c r="N68" s="2">
        <f t="shared" ref="N68:N131" si="38">(M68/M67)-1</f>
        <v>1.020575397609802E-3</v>
      </c>
      <c r="O68" s="11">
        <f t="shared" ref="O68:O131" si="39">O67*(1+N68)</f>
        <v>2.5622391138548286</v>
      </c>
      <c r="P68">
        <v>81.007912000000005</v>
      </c>
      <c r="Q68" s="2">
        <f t="shared" ref="Q68:Q131" si="40">(P68/P67)-1</f>
        <v>3.660051681389298E-2</v>
      </c>
      <c r="R68" s="11">
        <f t="shared" ref="R68:R131" si="41">R67*(1+Q68)</f>
        <v>3.0967385032693624</v>
      </c>
      <c r="S68">
        <v>324.64828499999999</v>
      </c>
      <c r="T68" s="2">
        <f t="shared" ref="T68:T131" si="42">(S68/S67)-1</f>
        <v>-4.7990642063751032E-3</v>
      </c>
      <c r="U68" s="11">
        <f t="shared" ref="U68:U131" si="43">U67*(1+T68)</f>
        <v>3.1530944108606422</v>
      </c>
      <c r="V68">
        <v>118.95005</v>
      </c>
      <c r="W68" s="2">
        <f t="shared" ref="W68:W131" si="44">(V68/V67)-1</f>
        <v>-1.2825781982113593E-2</v>
      </c>
      <c r="X68" s="11">
        <f t="shared" ref="X68:X131" si="45">X67*(1+W68)</f>
        <v>2.931203945371744</v>
      </c>
      <c r="Y68">
        <v>2101.5874020000001</v>
      </c>
      <c r="Z68" s="2">
        <f t="shared" ref="Z68:Z131" si="46">(Y68/Y67)-1</f>
        <v>8.8766730528841986E-3</v>
      </c>
      <c r="AA68" s="11">
        <f t="shared" ref="AA68:AA131" si="47">AA67*(1+Z68)</f>
        <v>14.918339086971999</v>
      </c>
      <c r="AB68">
        <v>447.70626800000002</v>
      </c>
      <c r="AC68" s="2">
        <f t="shared" ref="AC68:AC131" si="48">(AB68/AB67)-1</f>
        <v>-7.1950166579899388E-3</v>
      </c>
      <c r="AD68" s="11">
        <f t="shared" ref="AD68:AD131" si="49">AD67*(1+AC68)</f>
        <v>2.6950121860640976</v>
      </c>
      <c r="AE68">
        <v>114.53980300000001</v>
      </c>
      <c r="AF68" s="2">
        <f t="shared" ref="AF68:AF131" si="50">(AE68/AE67)-1</f>
        <v>-2.1276673375384858E-2</v>
      </c>
      <c r="AG68" s="11">
        <f t="shared" ref="AG68:AG131" si="51">AG67*(1+AF68)</f>
        <v>4.4866121583004093</v>
      </c>
      <c r="AH68">
        <v>113.815102</v>
      </c>
      <c r="AI68" s="2">
        <f t="shared" ref="AI68:AI131" si="52">(AH68/AH67)-1</f>
        <v>-1.1368285999923455E-2</v>
      </c>
      <c r="AJ68" s="11">
        <f t="shared" ref="AJ68:AJ131" si="53">AJ67*(1+AI68)</f>
        <v>47.785334812824942</v>
      </c>
      <c r="AK68">
        <v>117.599998</v>
      </c>
      <c r="AL68" s="2">
        <f t="shared" ref="AL68:AL131" si="54">(AK68/AK67)-1</f>
        <v>2.5575020658779035E-3</v>
      </c>
      <c r="AM68" s="11">
        <f t="shared" ref="AM68:AM131" si="55">AM67*(1+AL68)</f>
        <v>12.851284926744468</v>
      </c>
      <c r="AN68">
        <v>10.1</v>
      </c>
      <c r="AO68" s="2">
        <f t="shared" ref="AO68:AO131" si="56">(AN68/AN67)-1</f>
        <v>4.9751243781093191E-3</v>
      </c>
      <c r="AP68" s="11">
        <f t="shared" ref="AP68:AP131" si="57">AP67*(1+AO68)</f>
        <v>10.382378358669079</v>
      </c>
      <c r="AQ68">
        <v>203.95057700000001</v>
      </c>
      <c r="AR68" s="2">
        <f t="shared" ref="AR68:AR131" si="58">(AQ68/AQ67)-1</f>
        <v>-9.7069419624096209E-4</v>
      </c>
      <c r="AS68" s="11">
        <f t="shared" ref="AS68:AS131" si="59">AS67*(1+AR68)</f>
        <v>2.3129213357889804</v>
      </c>
      <c r="AT68">
        <v>1009.668152</v>
      </c>
      <c r="AU68" s="2">
        <f t="shared" ref="AU68:AU131" si="60">(AT68/AT67)-1</f>
        <v>-1.6234843947424693E-3</v>
      </c>
      <c r="AV68" s="11">
        <f t="shared" ref="AV68:AV131" si="61">AV67*(1+AU68)</f>
        <v>2.3382265647482874</v>
      </c>
      <c r="AW68" s="12">
        <f t="shared" si="32"/>
        <v>117.12469409592961</v>
      </c>
      <c r="AX68" s="7">
        <f t="shared" ref="AX68:AX131" si="62">(AW68/AW67)-1</f>
        <v>-3.7126677555546772E-3</v>
      </c>
    </row>
    <row r="69" spans="3:50" x14ac:dyDescent="0.3">
      <c r="C69" s="8">
        <v>44938</v>
      </c>
      <c r="D69">
        <v>97.685508999999996</v>
      </c>
      <c r="E69" s="2">
        <f t="shared" si="33"/>
        <v>-7.9839585997615314E-3</v>
      </c>
      <c r="F69" s="11">
        <f t="shared" ref="F69:F132" si="63">F68*(1+E69)</f>
        <v>2.338823674046278</v>
      </c>
      <c r="G69">
        <v>205.19343599999999</v>
      </c>
      <c r="H69" s="2">
        <f t="shared" si="34"/>
        <v>2.3430028707738249E-3</v>
      </c>
      <c r="I69" s="11">
        <f t="shared" si="35"/>
        <v>2.4784264076558329</v>
      </c>
      <c r="J69">
        <v>1035.262817</v>
      </c>
      <c r="K69" s="2">
        <f t="shared" si="36"/>
        <v>1.5974555307112892E-2</v>
      </c>
      <c r="L69" s="11">
        <f t="shared" si="37"/>
        <v>2.8254543365753495</v>
      </c>
      <c r="M69">
        <v>1441.5695800000001</v>
      </c>
      <c r="N69" s="2">
        <f t="shared" si="38"/>
        <v>6.3552212538398045E-3</v>
      </c>
      <c r="O69" s="11">
        <f t="shared" si="39"/>
        <v>2.5785227103286186</v>
      </c>
      <c r="P69">
        <v>79.117241000000007</v>
      </c>
      <c r="Q69" s="2">
        <f t="shared" si="40"/>
        <v>-2.333933752051276E-2</v>
      </c>
      <c r="R69" s="11">
        <f t="shared" si="41"/>
        <v>3.0244626781287911</v>
      </c>
      <c r="S69">
        <v>322.74035600000002</v>
      </c>
      <c r="T69" s="2">
        <f t="shared" si="42"/>
        <v>-5.8769107620573191E-3</v>
      </c>
      <c r="U69" s="11">
        <f t="shared" si="43"/>
        <v>3.1345639563836727</v>
      </c>
      <c r="V69">
        <v>118.451515</v>
      </c>
      <c r="W69" s="2">
        <f t="shared" si="44"/>
        <v>-4.1911289654775752E-3</v>
      </c>
      <c r="X69" s="11">
        <f t="shared" si="45"/>
        <v>2.9189188916125741</v>
      </c>
      <c r="Y69">
        <v>2135.6027829999998</v>
      </c>
      <c r="Z69" s="2">
        <f t="shared" si="46"/>
        <v>1.6185565714577743E-2</v>
      </c>
      <c r="AA69" s="11">
        <f t="shared" si="47"/>
        <v>15.159800844616537</v>
      </c>
      <c r="AB69">
        <v>452.148865</v>
      </c>
      <c r="AC69" s="2">
        <f t="shared" si="48"/>
        <v>9.9230172046640419E-3</v>
      </c>
      <c r="AD69" s="11">
        <f t="shared" si="49"/>
        <v>2.7217548383531911</v>
      </c>
      <c r="AE69">
        <v>112.615723</v>
      </c>
      <c r="AF69" s="2">
        <f t="shared" si="50"/>
        <v>-1.6798352621577362E-2</v>
      </c>
      <c r="AG69" s="11">
        <f t="shared" si="51"/>
        <v>4.4112444651890224</v>
      </c>
      <c r="AH69">
        <v>112.786804</v>
      </c>
      <c r="AI69" s="2">
        <f t="shared" si="52"/>
        <v>-9.0348115665703777E-3</v>
      </c>
      <c r="AJ69" s="11">
        <f t="shared" si="53"/>
        <v>47.353603317145591</v>
      </c>
      <c r="AK69">
        <v>116.449997</v>
      </c>
      <c r="AL69" s="2">
        <f t="shared" si="54"/>
        <v>-9.7789202343353532E-3</v>
      </c>
      <c r="AM69" s="11">
        <f t="shared" si="55"/>
        <v>12.725613236537118</v>
      </c>
      <c r="AN69">
        <v>10</v>
      </c>
      <c r="AO69" s="2">
        <f t="shared" si="56"/>
        <v>-9.9009900990099098E-3</v>
      </c>
      <c r="AP69" s="11">
        <f t="shared" si="57"/>
        <v>10.279582533335722</v>
      </c>
      <c r="AQ69">
        <v>203.80195599999999</v>
      </c>
      <c r="AR69" s="2">
        <f t="shared" si="58"/>
        <v>-7.2871085821946124E-4</v>
      </c>
      <c r="AS69" s="11">
        <f t="shared" si="59"/>
        <v>2.3112358848973833</v>
      </c>
      <c r="AT69">
        <v>1000.612793</v>
      </c>
      <c r="AU69" s="2">
        <f t="shared" si="60"/>
        <v>-8.9686487407398818E-3</v>
      </c>
      <c r="AV69" s="11">
        <f t="shared" si="61"/>
        <v>2.3172558320127932</v>
      </c>
      <c r="AW69" s="12">
        <f t="shared" si="32"/>
        <v>116.57926360681847</v>
      </c>
      <c r="AX69" s="7">
        <f t="shared" si="62"/>
        <v>-4.6568359757200861E-3</v>
      </c>
    </row>
    <row r="70" spans="3:50" x14ac:dyDescent="0.3">
      <c r="C70" s="8">
        <v>44939</v>
      </c>
      <c r="D70">
        <v>98.226012999999995</v>
      </c>
      <c r="E70" s="2">
        <f t="shared" si="33"/>
        <v>5.5331031750063264E-3</v>
      </c>
      <c r="F70" s="11">
        <f t="shared" si="63"/>
        <v>2.3517646267429235</v>
      </c>
      <c r="G70">
        <v>206.344604</v>
      </c>
      <c r="H70" s="2">
        <f t="shared" si="34"/>
        <v>5.6101599663256341E-3</v>
      </c>
      <c r="I70" s="11">
        <f t="shared" si="35"/>
        <v>2.492330776267548</v>
      </c>
      <c r="J70">
        <v>1041.2041019999999</v>
      </c>
      <c r="K70" s="2">
        <f t="shared" si="36"/>
        <v>5.7389147011157604E-3</v>
      </c>
      <c r="L70" s="11">
        <f t="shared" si="37"/>
        <v>2.8416693780048532</v>
      </c>
      <c r="M70">
        <v>1464.0119629999999</v>
      </c>
      <c r="N70" s="2">
        <f t="shared" si="38"/>
        <v>1.5568019269662781E-2</v>
      </c>
      <c r="O70" s="11">
        <f t="shared" si="39"/>
        <v>2.6186652015702778</v>
      </c>
      <c r="P70">
        <v>79.795944000000006</v>
      </c>
      <c r="Q70" s="2">
        <f t="shared" si="40"/>
        <v>8.5784462580034138E-3</v>
      </c>
      <c r="R70" s="11">
        <f t="shared" si="41"/>
        <v>3.0504078686724561</v>
      </c>
      <c r="S70">
        <v>321.66403200000002</v>
      </c>
      <c r="T70" s="2">
        <f t="shared" si="42"/>
        <v>-3.3349532526387726E-3</v>
      </c>
      <c r="U70" s="11">
        <f t="shared" si="43"/>
        <v>3.1241103321217265</v>
      </c>
      <c r="V70">
        <v>122.689049</v>
      </c>
      <c r="W70" s="2">
        <f t="shared" si="44"/>
        <v>3.5774417912679324E-2</v>
      </c>
      <c r="X70" s="11">
        <f t="shared" si="45"/>
        <v>3.0233415158943369</v>
      </c>
      <c r="Y70">
        <v>2129.3237300000001</v>
      </c>
      <c r="Z70" s="2">
        <f t="shared" si="46"/>
        <v>-2.9401783187317232E-3</v>
      </c>
      <c r="AA70" s="11">
        <f t="shared" si="47"/>
        <v>15.115228326856904</v>
      </c>
      <c r="AB70">
        <v>452.24868800000002</v>
      </c>
      <c r="AC70" s="2">
        <f t="shared" si="48"/>
        <v>2.2077463359337912E-4</v>
      </c>
      <c r="AD70" s="11">
        <f t="shared" si="49"/>
        <v>2.7223557327803594</v>
      </c>
      <c r="AE70">
        <v>115.256615</v>
      </c>
      <c r="AF70" s="2">
        <f t="shared" si="50"/>
        <v>2.3450473252300652E-2</v>
      </c>
      <c r="AG70" s="11">
        <f t="shared" si="51"/>
        <v>4.5146902355292964</v>
      </c>
      <c r="AH70">
        <v>114.79666899999999</v>
      </c>
      <c r="AI70" s="2">
        <f t="shared" si="52"/>
        <v>1.7820036819200968E-2</v>
      </c>
      <c r="AJ70" s="11">
        <f t="shared" si="53"/>
        <v>48.197446271778965</v>
      </c>
      <c r="AK70">
        <v>116.199997</v>
      </c>
      <c r="AL70" s="2">
        <f t="shared" si="54"/>
        <v>-2.1468441944227923E-3</v>
      </c>
      <c r="AM70" s="11">
        <f t="shared" si="55"/>
        <v>12.698293327639789</v>
      </c>
      <c r="AN70">
        <v>10.050000000000001</v>
      </c>
      <c r="AO70" s="2">
        <f t="shared" si="56"/>
        <v>5.0000000000001155E-3</v>
      </c>
      <c r="AP70" s="11">
        <f t="shared" si="57"/>
        <v>10.330980446002402</v>
      </c>
      <c r="AQ70">
        <v>204.54504399999999</v>
      </c>
      <c r="AR70" s="2">
        <f t="shared" si="58"/>
        <v>3.6461279105681754E-3</v>
      </c>
      <c r="AS70" s="11">
        <f t="shared" si="59"/>
        <v>2.3196629465652143</v>
      </c>
      <c r="AT70">
        <v>997.22955300000001</v>
      </c>
      <c r="AU70" s="2">
        <f t="shared" si="60"/>
        <v>-3.3811680438908809E-3</v>
      </c>
      <c r="AV70" s="11">
        <f t="shared" si="61"/>
        <v>2.3094208006440717</v>
      </c>
      <c r="AW70" s="12">
        <f t="shared" si="32"/>
        <v>117.71036778707112</v>
      </c>
      <c r="AX70" s="7">
        <f t="shared" si="62"/>
        <v>9.7024474615612366E-3</v>
      </c>
    </row>
    <row r="71" spans="3:50" x14ac:dyDescent="0.3">
      <c r="C71" s="8">
        <v>44942</v>
      </c>
      <c r="D71">
        <v>100.338936</v>
      </c>
      <c r="E71" s="2">
        <f t="shared" si="33"/>
        <v>2.1510829315651847E-2</v>
      </c>
      <c r="F71" s="11">
        <f t="shared" si="63"/>
        <v>2.4023530342193782</v>
      </c>
      <c r="G71">
        <v>205.04954499999999</v>
      </c>
      <c r="H71" s="2">
        <f t="shared" si="34"/>
        <v>-6.2761951361713919E-3</v>
      </c>
      <c r="I71" s="11">
        <f t="shared" si="35"/>
        <v>2.4766884219718075</v>
      </c>
      <c r="J71">
        <v>1056.564087</v>
      </c>
      <c r="K71" s="2">
        <f t="shared" si="36"/>
        <v>1.4752136464402987E-2</v>
      </c>
      <c r="L71" s="11">
        <f t="shared" si="37"/>
        <v>2.8835900724558958</v>
      </c>
      <c r="M71">
        <v>1485.285889</v>
      </c>
      <c r="N71" s="2">
        <f t="shared" si="38"/>
        <v>1.4531251477212237E-2</v>
      </c>
      <c r="O71" s="11">
        <f t="shared" si="39"/>
        <v>2.6567176841489202</v>
      </c>
      <c r="P71">
        <v>79.747467</v>
      </c>
      <c r="Q71" s="2">
        <f t="shared" si="40"/>
        <v>-6.0751208106524235E-4</v>
      </c>
      <c r="R71" s="11">
        <f t="shared" si="41"/>
        <v>3.0485547090400611</v>
      </c>
      <c r="S71">
        <v>323.08279399999998</v>
      </c>
      <c r="T71" s="2">
        <f t="shared" si="42"/>
        <v>4.4106951939220096E-3</v>
      </c>
      <c r="U71" s="11">
        <f t="shared" si="43"/>
        <v>3.137889830548898</v>
      </c>
      <c r="V71">
        <v>120.84446699999999</v>
      </c>
      <c r="W71" s="2">
        <f t="shared" si="44"/>
        <v>-1.5034609975662971E-2</v>
      </c>
      <c r="X71" s="11">
        <f t="shared" si="45"/>
        <v>2.977886755379636</v>
      </c>
      <c r="Y71">
        <v>2113.304932</v>
      </c>
      <c r="Z71" s="2">
        <f t="shared" si="46"/>
        <v>-7.5229509605850842E-3</v>
      </c>
      <c r="AA71" s="11">
        <f t="shared" si="47"/>
        <v>15.001517205395913</v>
      </c>
      <c r="AB71">
        <v>452.79779100000002</v>
      </c>
      <c r="AC71" s="2">
        <f t="shared" si="48"/>
        <v>1.214161620740839E-3</v>
      </c>
      <c r="AD71" s="11">
        <f t="shared" si="49"/>
        <v>2.7256611126291053</v>
      </c>
      <c r="AE71">
        <v>113.558899</v>
      </c>
      <c r="AF71" s="2">
        <f t="shared" si="50"/>
        <v>-1.4729879061605278E-2</v>
      </c>
      <c r="AG71" s="11">
        <f t="shared" si="51"/>
        <v>4.44818939435934</v>
      </c>
      <c r="AH71">
        <v>115.404312</v>
      </c>
      <c r="AI71" s="2">
        <f t="shared" si="52"/>
        <v>5.2932110774051022E-3</v>
      </c>
      <c r="AJ71" s="11">
        <f t="shared" si="53"/>
        <v>48.45256552828738</v>
      </c>
      <c r="AK71">
        <v>120.800003</v>
      </c>
      <c r="AL71" s="2">
        <f t="shared" si="54"/>
        <v>3.9586971762142209E-2</v>
      </c>
      <c r="AM71" s="11">
        <f t="shared" si="55"/>
        <v>13.200980307028464</v>
      </c>
      <c r="AN71">
        <v>10</v>
      </c>
      <c r="AO71" s="2">
        <f t="shared" si="56"/>
        <v>-4.9751243781095411E-3</v>
      </c>
      <c r="AP71" s="11">
        <f t="shared" si="57"/>
        <v>10.279582533335722</v>
      </c>
      <c r="AQ71">
        <v>205.04042100000001</v>
      </c>
      <c r="AR71" s="2">
        <f t="shared" si="58"/>
        <v>2.4218479720292674E-3</v>
      </c>
      <c r="AS71" s="11">
        <f t="shared" si="59"/>
        <v>2.3252808175681445</v>
      </c>
      <c r="AT71">
        <v>983.84558100000004</v>
      </c>
      <c r="AU71" s="2">
        <f t="shared" si="60"/>
        <v>-1.3421154597491158E-2</v>
      </c>
      <c r="AV71" s="11">
        <f t="shared" si="61"/>
        <v>2.2784257070479659</v>
      </c>
      <c r="AW71" s="12">
        <f t="shared" si="32"/>
        <v>118.29588311341664</v>
      </c>
      <c r="AX71" s="7">
        <f t="shared" si="62"/>
        <v>4.9742035247453131E-3</v>
      </c>
    </row>
    <row r="72" spans="3:50" x14ac:dyDescent="0.3">
      <c r="C72" s="8">
        <v>44943</v>
      </c>
      <c r="D72">
        <v>101.125137</v>
      </c>
      <c r="E72" s="2">
        <f t="shared" si="33"/>
        <v>7.8354528295974113E-3</v>
      </c>
      <c r="F72" s="11">
        <f t="shared" si="63"/>
        <v>2.4211765580990443</v>
      </c>
      <c r="G72">
        <v>204.42600999999999</v>
      </c>
      <c r="H72" s="2">
        <f t="shared" si="34"/>
        <v>-3.0408992129195012E-3</v>
      </c>
      <c r="I72" s="11">
        <f t="shared" si="35"/>
        <v>2.4691570620987866</v>
      </c>
      <c r="J72">
        <v>1073.325073</v>
      </c>
      <c r="K72" s="2">
        <f t="shared" si="36"/>
        <v>1.5863671883445285E-2</v>
      </c>
      <c r="L72" s="11">
        <f t="shared" si="37"/>
        <v>2.9293343992116965</v>
      </c>
      <c r="M72">
        <v>1498.91687</v>
      </c>
      <c r="N72" s="2">
        <f t="shared" si="38"/>
        <v>9.1773449818319808E-3</v>
      </c>
      <c r="O72" s="11">
        <f t="shared" si="39"/>
        <v>2.6810992988556888</v>
      </c>
      <c r="P72">
        <v>79.117241000000007</v>
      </c>
      <c r="Q72" s="2">
        <f t="shared" si="40"/>
        <v>-7.9027713820677414E-3</v>
      </c>
      <c r="R72" s="11">
        <f t="shared" si="41"/>
        <v>3.0244626781287915</v>
      </c>
      <c r="S72">
        <v>325.08862299999998</v>
      </c>
      <c r="T72" s="2">
        <f t="shared" si="42"/>
        <v>6.2084055147795247E-3</v>
      </c>
      <c r="U72" s="11">
        <f t="shared" si="43"/>
        <v>3.1573711230776484</v>
      </c>
      <c r="V72">
        <v>120.24623099999999</v>
      </c>
      <c r="W72" s="2">
        <f t="shared" si="44"/>
        <v>-4.950462481662532E-3</v>
      </c>
      <c r="X72" s="11">
        <f t="shared" si="45"/>
        <v>2.9631448387224895</v>
      </c>
      <c r="Y72">
        <v>2188.3562010000001</v>
      </c>
      <c r="Z72" s="2">
        <f t="shared" si="46"/>
        <v>3.5513696042422271E-2</v>
      </c>
      <c r="AA72" s="11">
        <f t="shared" si="47"/>
        <v>15.534276527603511</v>
      </c>
      <c r="AB72">
        <v>452.94754</v>
      </c>
      <c r="AC72" s="2">
        <f t="shared" si="48"/>
        <v>3.3071936960915593E-4</v>
      </c>
      <c r="AD72" s="11">
        <f t="shared" si="49"/>
        <v>2.726562541554042</v>
      </c>
      <c r="AE72">
        <v>113.14389799999999</v>
      </c>
      <c r="AF72" s="2">
        <f t="shared" si="50"/>
        <v>-3.6545000317412812E-3</v>
      </c>
      <c r="AG72" s="11">
        <f t="shared" si="51"/>
        <v>4.4319334860764625</v>
      </c>
      <c r="AH72">
        <v>115.077118</v>
      </c>
      <c r="AI72" s="2">
        <f t="shared" si="52"/>
        <v>-2.8351973538043307E-3</v>
      </c>
      <c r="AJ72" s="11">
        <f t="shared" si="53"/>
        <v>48.31519294271655</v>
      </c>
      <c r="AK72">
        <v>124.050003</v>
      </c>
      <c r="AL72" s="2">
        <f t="shared" si="54"/>
        <v>2.6903972841788804E-2</v>
      </c>
      <c r="AM72" s="11">
        <f t="shared" si="55"/>
        <v>13.556139122693747</v>
      </c>
      <c r="AN72">
        <v>10</v>
      </c>
      <c r="AO72" s="2">
        <f t="shared" si="56"/>
        <v>0</v>
      </c>
      <c r="AP72" s="11">
        <f t="shared" si="57"/>
        <v>10.279582533335722</v>
      </c>
      <c r="AQ72">
        <v>205.78350800000001</v>
      </c>
      <c r="AR72" s="2">
        <f t="shared" si="58"/>
        <v>3.624100050009238E-3</v>
      </c>
      <c r="AS72" s="11">
        <f t="shared" si="59"/>
        <v>2.3337078678953787</v>
      </c>
      <c r="AT72">
        <v>981.80566399999998</v>
      </c>
      <c r="AU72" s="2">
        <f t="shared" si="60"/>
        <v>-2.0734117623688597E-3</v>
      </c>
      <c r="AV72" s="11">
        <f t="shared" si="61"/>
        <v>2.273701592387289</v>
      </c>
      <c r="AW72" s="12">
        <f t="shared" si="32"/>
        <v>119.09684257245685</v>
      </c>
      <c r="AX72" s="7">
        <f t="shared" si="62"/>
        <v>6.770814317116125E-3</v>
      </c>
    </row>
    <row r="73" spans="3:50" x14ac:dyDescent="0.3">
      <c r="C73" s="8">
        <v>44944</v>
      </c>
      <c r="D73">
        <v>100.928574</v>
      </c>
      <c r="E73" s="2">
        <f t="shared" si="33"/>
        <v>-1.9437600366365437E-3</v>
      </c>
      <c r="F73" s="11">
        <f t="shared" si="63"/>
        <v>2.4164703718637703</v>
      </c>
      <c r="G73">
        <v>208.02337600000001</v>
      </c>
      <c r="H73" s="2">
        <f t="shared" si="34"/>
        <v>1.7597398687182908E-2</v>
      </c>
      <c r="I73" s="11">
        <f t="shared" si="35"/>
        <v>2.5126078033418122</v>
      </c>
      <c r="J73">
        <v>1077.2857670000001</v>
      </c>
      <c r="K73" s="2">
        <f t="shared" si="36"/>
        <v>3.6901159766349334E-3</v>
      </c>
      <c r="L73" s="11">
        <f t="shared" si="37"/>
        <v>2.940143982879134</v>
      </c>
      <c r="M73">
        <v>1504.6613769999999</v>
      </c>
      <c r="N73" s="2">
        <f t="shared" si="38"/>
        <v>3.8324386862094162E-3</v>
      </c>
      <c r="O73" s="11">
        <f t="shared" si="39"/>
        <v>2.6913744475301922</v>
      </c>
      <c r="P73">
        <v>79.650504999999995</v>
      </c>
      <c r="Q73" s="2">
        <f t="shared" si="40"/>
        <v>6.740174369831653E-3</v>
      </c>
      <c r="R73" s="11">
        <f t="shared" si="41"/>
        <v>3.0448480839544274</v>
      </c>
      <c r="S73">
        <v>327.43689000000001</v>
      </c>
      <c r="T73" s="2">
        <f t="shared" si="42"/>
        <v>7.2234671835933462E-3</v>
      </c>
      <c r="U73" s="11">
        <f t="shared" si="43"/>
        <v>3.1801782897716251</v>
      </c>
      <c r="V73">
        <v>118.650925</v>
      </c>
      <c r="W73" s="2">
        <f t="shared" si="44"/>
        <v>-1.3266993790433168E-2</v>
      </c>
      <c r="X73" s="11">
        <f t="shared" si="45"/>
        <v>2.9238328145470041</v>
      </c>
      <c r="Y73">
        <v>2241.1591800000001</v>
      </c>
      <c r="Z73" s="2">
        <f t="shared" si="46"/>
        <v>2.4129060422554138E-2</v>
      </c>
      <c r="AA73" s="11">
        <f t="shared" si="47"/>
        <v>15.909104024558721</v>
      </c>
      <c r="AB73">
        <v>451.25036599999999</v>
      </c>
      <c r="AC73" s="2">
        <f t="shared" si="48"/>
        <v>-3.7469548901845062E-3</v>
      </c>
      <c r="AD73" s="11">
        <f t="shared" si="49"/>
        <v>2.716346234705572</v>
      </c>
      <c r="AE73">
        <v>114.464355</v>
      </c>
      <c r="AF73" s="2">
        <f t="shared" si="50"/>
        <v>1.1670598444469382E-2</v>
      </c>
      <c r="AG73" s="11">
        <f t="shared" si="51"/>
        <v>4.4836568021250587</v>
      </c>
      <c r="AH73">
        <v>115.63801599999999</v>
      </c>
      <c r="AI73" s="2">
        <f t="shared" si="52"/>
        <v>4.8741053803589285E-3</v>
      </c>
      <c r="AJ73" s="11">
        <f t="shared" si="53"/>
        <v>48.550686284591727</v>
      </c>
      <c r="AK73">
        <v>123.949997</v>
      </c>
      <c r="AL73" s="2">
        <f t="shared" si="54"/>
        <v>-8.0617490996759411E-4</v>
      </c>
      <c r="AM73" s="11">
        <f t="shared" si="55"/>
        <v>13.545210503457001</v>
      </c>
      <c r="AN73">
        <v>9.8000000000000007</v>
      </c>
      <c r="AO73" s="2">
        <f t="shared" si="56"/>
        <v>-1.9999999999999907E-2</v>
      </c>
      <c r="AP73" s="11">
        <f t="shared" si="57"/>
        <v>10.073990882669008</v>
      </c>
      <c r="AQ73">
        <v>205.58535800000001</v>
      </c>
      <c r="AR73" s="2">
        <f t="shared" si="58"/>
        <v>-9.629051517577869E-4</v>
      </c>
      <c r="AS73" s="11">
        <f t="shared" si="59"/>
        <v>2.3314607285666846</v>
      </c>
      <c r="AT73">
        <v>997.13000499999998</v>
      </c>
      <c r="AU73" s="2">
        <f t="shared" si="60"/>
        <v>1.5608324092943882E-2</v>
      </c>
      <c r="AV73" s="11">
        <f t="shared" si="61"/>
        <v>2.3091902637319124</v>
      </c>
      <c r="AW73" s="12">
        <f t="shared" si="32"/>
        <v>119.62910151829364</v>
      </c>
      <c r="AX73" s="7">
        <f t="shared" si="62"/>
        <v>4.4691272609764798E-3</v>
      </c>
    </row>
    <row r="74" spans="3:50" x14ac:dyDescent="0.3">
      <c r="C74" s="8">
        <v>44945</v>
      </c>
      <c r="D74">
        <v>101.075996</v>
      </c>
      <c r="E74" s="2">
        <f t="shared" si="33"/>
        <v>1.4606567214554556E-3</v>
      </c>
      <c r="F74" s="11">
        <f t="shared" si="63"/>
        <v>2.4200000055546309</v>
      </c>
      <c r="G74">
        <v>214.83436599999999</v>
      </c>
      <c r="H74" s="2">
        <f t="shared" si="34"/>
        <v>3.2741464593863512E-2</v>
      </c>
      <c r="I74" s="11">
        <f t="shared" si="35"/>
        <v>2.5948742627731933</v>
      </c>
      <c r="J74">
        <v>1083.3782960000001</v>
      </c>
      <c r="K74" s="2">
        <f t="shared" si="36"/>
        <v>5.6554436962128474E-3</v>
      </c>
      <c r="L74" s="11">
        <f t="shared" si="37"/>
        <v>2.956771801633066</v>
      </c>
      <c r="M74">
        <v>1498.3326420000001</v>
      </c>
      <c r="N74" s="2">
        <f t="shared" si="38"/>
        <v>-4.206085898621259E-3</v>
      </c>
      <c r="O74" s="11">
        <f t="shared" si="39"/>
        <v>2.6800542954185258</v>
      </c>
      <c r="P74">
        <v>80.717040999999995</v>
      </c>
      <c r="Q74" s="2">
        <f t="shared" si="40"/>
        <v>1.3390197588828867E-2</v>
      </c>
      <c r="R74" s="11">
        <f t="shared" si="41"/>
        <v>3.0856192014265442</v>
      </c>
      <c r="S74">
        <v>324.99075299999998</v>
      </c>
      <c r="T74" s="2">
        <f t="shared" si="42"/>
        <v>-7.470560204746679E-3</v>
      </c>
      <c r="U74" s="11">
        <f t="shared" si="43"/>
        <v>3.1564205763960578</v>
      </c>
      <c r="V74">
        <v>119.249168</v>
      </c>
      <c r="W74" s="2">
        <f t="shared" si="44"/>
        <v>5.0420424450967616E-3</v>
      </c>
      <c r="X74" s="11">
        <f t="shared" si="45"/>
        <v>2.9385749037003168</v>
      </c>
      <c r="Y74">
        <v>2247.6853030000002</v>
      </c>
      <c r="Z74" s="2">
        <f t="shared" si="46"/>
        <v>2.9119408644593392E-3</v>
      </c>
      <c r="AA74" s="11">
        <f t="shared" si="47"/>
        <v>15.955430394684768</v>
      </c>
      <c r="AB74">
        <v>445.90920999999997</v>
      </c>
      <c r="AC74" s="2">
        <f t="shared" si="48"/>
        <v>-1.1836347186475193E-2</v>
      </c>
      <c r="AD74" s="11">
        <f t="shared" si="49"/>
        <v>2.6841946175929223</v>
      </c>
      <c r="AE74">
        <v>114.72843899999999</v>
      </c>
      <c r="AF74" s="2">
        <f t="shared" si="50"/>
        <v>2.3071287126896767E-3</v>
      </c>
      <c r="AG74" s="11">
        <f t="shared" si="51"/>
        <v>4.4940011754710874</v>
      </c>
      <c r="AH74">
        <v>115.497795</v>
      </c>
      <c r="AI74" s="2">
        <f t="shared" si="52"/>
        <v>-1.2125856604111585E-3</v>
      </c>
      <c r="AJ74" s="11">
        <f t="shared" si="53"/>
        <v>48.491814418599908</v>
      </c>
      <c r="AK74">
        <v>123.550003</v>
      </c>
      <c r="AL74" s="2">
        <f t="shared" si="54"/>
        <v>-3.2270593762094846E-3</v>
      </c>
      <c r="AM74" s="11">
        <f t="shared" si="55"/>
        <v>13.50149930489909</v>
      </c>
      <c r="AN74">
        <v>9.65</v>
      </c>
      <c r="AO74" s="2">
        <f t="shared" si="56"/>
        <v>-1.5306122448979664E-2</v>
      </c>
      <c r="AP74" s="11">
        <f t="shared" si="57"/>
        <v>9.919797144668971</v>
      </c>
      <c r="AQ74">
        <v>203.405655</v>
      </c>
      <c r="AR74" s="2">
        <f t="shared" si="58"/>
        <v>-1.0602423349624024E-2</v>
      </c>
      <c r="AS74" s="11">
        <f t="shared" si="59"/>
        <v>2.3067415948993979</v>
      </c>
      <c r="AT74">
        <v>1009.071045</v>
      </c>
      <c r="AU74" s="2">
        <f t="shared" si="60"/>
        <v>1.1975409365000633E-2</v>
      </c>
      <c r="AV74" s="11">
        <f t="shared" si="61"/>
        <v>2.3368437624417759</v>
      </c>
      <c r="AW74" s="12">
        <f t="shared" si="32"/>
        <v>119.52263746016024</v>
      </c>
      <c r="AX74" s="7">
        <f t="shared" si="62"/>
        <v>-8.8995116390733209E-4</v>
      </c>
    </row>
    <row r="75" spans="3:50" x14ac:dyDescent="0.3">
      <c r="C75" s="8">
        <v>44946</v>
      </c>
      <c r="D75">
        <v>100.044106</v>
      </c>
      <c r="E75" s="2">
        <f t="shared" si="33"/>
        <v>-1.02090510193934E-2</v>
      </c>
      <c r="F75" s="11">
        <f t="shared" si="63"/>
        <v>2.3952941020309915</v>
      </c>
      <c r="G75">
        <v>217.760223</v>
      </c>
      <c r="H75" s="2">
        <f t="shared" si="34"/>
        <v>1.3619129259794471E-2</v>
      </c>
      <c r="I75" s="11">
        <f t="shared" si="35"/>
        <v>2.6302141907708152</v>
      </c>
      <c r="J75">
        <v>1079.869019</v>
      </c>
      <c r="K75" s="2">
        <f t="shared" si="36"/>
        <v>-3.239198175703617E-3</v>
      </c>
      <c r="L75" s="11">
        <f t="shared" si="37"/>
        <v>2.9471942318072442</v>
      </c>
      <c r="M75">
        <v>1485.334717</v>
      </c>
      <c r="N75" s="2">
        <f t="shared" si="38"/>
        <v>-8.674926138330874E-3</v>
      </c>
      <c r="O75" s="11">
        <f t="shared" si="39"/>
        <v>2.6568050223590536</v>
      </c>
      <c r="P75">
        <v>80.377685999999997</v>
      </c>
      <c r="Q75" s="2">
        <f t="shared" si="40"/>
        <v>-4.2042547124589991E-3</v>
      </c>
      <c r="R75" s="11">
        <f t="shared" si="41"/>
        <v>3.0726464723580929</v>
      </c>
      <c r="S75">
        <v>327.38797</v>
      </c>
      <c r="T75" s="2">
        <f t="shared" si="42"/>
        <v>7.3762621793735939E-3</v>
      </c>
      <c r="U75" s="11">
        <f t="shared" si="43"/>
        <v>3.1797031621159246</v>
      </c>
      <c r="V75">
        <v>118.95005</v>
      </c>
      <c r="W75" s="2">
        <f t="shared" si="44"/>
        <v>-2.5083445445924779E-3</v>
      </c>
      <c r="X75" s="11">
        <f t="shared" si="45"/>
        <v>2.9312039453717436</v>
      </c>
      <c r="Y75">
        <v>2224.7941890000002</v>
      </c>
      <c r="Z75" s="2">
        <f t="shared" si="46"/>
        <v>-1.0184305591822485E-2</v>
      </c>
      <c r="AA75" s="11">
        <f t="shared" si="47"/>
        <v>15.792935415696245</v>
      </c>
      <c r="AB75">
        <v>437.67291299999999</v>
      </c>
      <c r="AC75" s="2">
        <f t="shared" si="48"/>
        <v>-1.8470793639808414E-2</v>
      </c>
      <c r="AD75" s="11">
        <f t="shared" si="49"/>
        <v>2.6346154127222792</v>
      </c>
      <c r="AE75">
        <v>113.48344400000001</v>
      </c>
      <c r="AF75" s="2">
        <f t="shared" si="50"/>
        <v>-1.0851668608512943E-2</v>
      </c>
      <c r="AG75" s="11">
        <f t="shared" si="51"/>
        <v>4.4452337639886075</v>
      </c>
      <c r="AH75">
        <v>116.011948</v>
      </c>
      <c r="AI75" s="2">
        <f t="shared" si="52"/>
        <v>4.45162611113048E-3</v>
      </c>
      <c r="AJ75" s="11">
        <f t="shared" si="53"/>
        <v>48.70768184584184</v>
      </c>
      <c r="AK75">
        <v>123.300003</v>
      </c>
      <c r="AL75" s="2">
        <f t="shared" si="54"/>
        <v>-2.0234722292965523E-3</v>
      </c>
      <c r="AM75" s="11">
        <f t="shared" si="55"/>
        <v>13.474179396001761</v>
      </c>
      <c r="AN75">
        <v>10</v>
      </c>
      <c r="AO75" s="2">
        <f t="shared" si="56"/>
        <v>3.6269430051813378E-2</v>
      </c>
      <c r="AP75" s="11">
        <f t="shared" si="57"/>
        <v>10.27958253333572</v>
      </c>
      <c r="AQ75">
        <v>205.288116</v>
      </c>
      <c r="AR75" s="2">
        <f t="shared" si="58"/>
        <v>9.2547131986080444E-3</v>
      </c>
      <c r="AS75" s="11">
        <f t="shared" si="59"/>
        <v>2.3280898267834917</v>
      </c>
      <c r="AT75">
        <v>965.137878</v>
      </c>
      <c r="AU75" s="2">
        <f t="shared" si="60"/>
        <v>-4.353822975863908E-2</v>
      </c>
      <c r="AV75" s="11">
        <f t="shared" si="61"/>
        <v>2.2351017218025433</v>
      </c>
      <c r="AW75" s="12">
        <f t="shared" si="32"/>
        <v>119.71048104298637</v>
      </c>
      <c r="AX75" s="7">
        <f t="shared" si="62"/>
        <v>1.5716151083826624E-3</v>
      </c>
    </row>
    <row r="76" spans="3:50" x14ac:dyDescent="0.3">
      <c r="C76" s="8">
        <v>44949</v>
      </c>
      <c r="D76">
        <v>99.798416000000003</v>
      </c>
      <c r="E76" s="2">
        <f t="shared" si="33"/>
        <v>-2.4558168374256839E-3</v>
      </c>
      <c r="F76" s="11">
        <f t="shared" si="63"/>
        <v>2.3894116984446372</v>
      </c>
      <c r="G76">
        <v>220.734039</v>
      </c>
      <c r="H76" s="2">
        <f t="shared" si="34"/>
        <v>1.3656378373565481E-2</v>
      </c>
      <c r="I76" s="11">
        <f t="shared" si="35"/>
        <v>2.6661333909635028</v>
      </c>
      <c r="J76">
        <v>1092.9311520000001</v>
      </c>
      <c r="K76" s="2">
        <f t="shared" si="36"/>
        <v>1.2096034583987114E-2</v>
      </c>
      <c r="L76" s="11">
        <f t="shared" si="37"/>
        <v>2.982843595160912</v>
      </c>
      <c r="M76">
        <v>1507.192871</v>
      </c>
      <c r="N76" s="2">
        <f t="shared" si="38"/>
        <v>1.471597866112484E-2</v>
      </c>
      <c r="O76" s="11">
        <f t="shared" si="39"/>
        <v>2.6959025083748589</v>
      </c>
      <c r="P76">
        <v>80.91095</v>
      </c>
      <c r="Q76" s="2">
        <f t="shared" si="40"/>
        <v>6.6344781311569179E-3</v>
      </c>
      <c r="R76" s="11">
        <f t="shared" si="41"/>
        <v>3.0930318781837292</v>
      </c>
      <c r="S76">
        <v>330.47006199999998</v>
      </c>
      <c r="T76" s="2">
        <f t="shared" si="42"/>
        <v>9.4141883099736479E-3</v>
      </c>
      <c r="U76" s="11">
        <f t="shared" si="43"/>
        <v>3.2096374864539028</v>
      </c>
      <c r="V76">
        <v>119.249168</v>
      </c>
      <c r="W76" s="2">
        <f t="shared" si="44"/>
        <v>2.5146521586161263E-3</v>
      </c>
      <c r="X76" s="11">
        <f t="shared" si="45"/>
        <v>2.9385749037003168</v>
      </c>
      <c r="Y76">
        <v>2208.5280760000001</v>
      </c>
      <c r="Z76" s="2">
        <f t="shared" si="46"/>
        <v>-7.3112888735615833E-3</v>
      </c>
      <c r="AA76" s="11">
        <f t="shared" si="47"/>
        <v>15.677468702710589</v>
      </c>
      <c r="AB76">
        <v>443.21371499999998</v>
      </c>
      <c r="AC76" s="2">
        <f t="shared" si="48"/>
        <v>1.2659686801316905E-2</v>
      </c>
      <c r="AD76" s="11">
        <f t="shared" si="49"/>
        <v>2.6679688186892654</v>
      </c>
      <c r="AE76">
        <v>113.936172</v>
      </c>
      <c r="AF76" s="2">
        <f t="shared" si="50"/>
        <v>3.9893748730430723E-3</v>
      </c>
      <c r="AG76" s="11">
        <f t="shared" si="51"/>
        <v>4.4629674678714659</v>
      </c>
      <c r="AH76">
        <v>116.245659</v>
      </c>
      <c r="AI76" s="2">
        <f t="shared" si="52"/>
        <v>2.0145425021222962E-3</v>
      </c>
      <c r="AJ76" s="11">
        <f t="shared" si="53"/>
        <v>48.805805541100142</v>
      </c>
      <c r="AK76">
        <v>120.849998</v>
      </c>
      <c r="AL76" s="2">
        <f t="shared" si="54"/>
        <v>-1.9870275266741122E-2</v>
      </c>
      <c r="AM76" s="11">
        <f t="shared" si="55"/>
        <v>13.206443742409753</v>
      </c>
      <c r="AN76">
        <v>9.75</v>
      </c>
      <c r="AO76" s="2">
        <f t="shared" si="56"/>
        <v>-2.5000000000000022E-2</v>
      </c>
      <c r="AP76" s="11">
        <f t="shared" si="57"/>
        <v>10.022592970002327</v>
      </c>
      <c r="AQ76">
        <v>205.089966</v>
      </c>
      <c r="AR76" s="2">
        <f t="shared" si="58"/>
        <v>-9.6522879093496883E-4</v>
      </c>
      <c r="AS76" s="11">
        <f t="shared" si="59"/>
        <v>2.3258426874547977</v>
      </c>
      <c r="AT76">
        <v>976.87994400000002</v>
      </c>
      <c r="AU76" s="2">
        <f t="shared" si="60"/>
        <v>1.2166205749102321E-2</v>
      </c>
      <c r="AV76" s="11">
        <f t="shared" si="61"/>
        <v>2.2622944292201659</v>
      </c>
      <c r="AW76" s="12">
        <f t="shared" si="32"/>
        <v>119.40691982074037</v>
      </c>
      <c r="AX76" s="7">
        <f t="shared" si="62"/>
        <v>-2.5357948577368061E-3</v>
      </c>
    </row>
    <row r="77" spans="3:50" x14ac:dyDescent="0.3">
      <c r="C77" s="8">
        <v>44950</v>
      </c>
      <c r="D77">
        <v>98.913939999999997</v>
      </c>
      <c r="E77" s="2">
        <f t="shared" si="33"/>
        <v>-8.8626256352606347E-3</v>
      </c>
      <c r="F77" s="11">
        <f t="shared" si="63"/>
        <v>2.3682352370728101</v>
      </c>
      <c r="G77">
        <v>218.335815</v>
      </c>
      <c r="H77" s="2">
        <f t="shared" si="34"/>
        <v>-1.086476744078424E-2</v>
      </c>
      <c r="I77" s="11">
        <f t="shared" si="35"/>
        <v>2.6371664717045746</v>
      </c>
      <c r="J77">
        <v>1109.1613769999999</v>
      </c>
      <c r="K77" s="2">
        <f t="shared" si="36"/>
        <v>1.4850180608631636E-2</v>
      </c>
      <c r="L77" s="11">
        <f t="shared" si="37"/>
        <v>3.0271393612763515</v>
      </c>
      <c r="M77">
        <v>1510.98999</v>
      </c>
      <c r="N77" s="2">
        <f t="shared" si="38"/>
        <v>2.5193318473439863E-3</v>
      </c>
      <c r="O77" s="11">
        <f t="shared" si="39"/>
        <v>2.7026943814215421</v>
      </c>
      <c r="P77">
        <v>80.620079000000004</v>
      </c>
      <c r="Q77" s="2">
        <f t="shared" si="40"/>
        <v>-3.5949522283448276E-3</v>
      </c>
      <c r="R77" s="11">
        <f t="shared" si="41"/>
        <v>3.081912576340911</v>
      </c>
      <c r="S77">
        <v>331.64419600000002</v>
      </c>
      <c r="T77" s="2">
        <f t="shared" si="42"/>
        <v>3.5529209299449693E-3</v>
      </c>
      <c r="U77" s="11">
        <f t="shared" si="43"/>
        <v>3.221041074657061</v>
      </c>
      <c r="V77">
        <v>118.551224</v>
      </c>
      <c r="W77" s="2">
        <f t="shared" si="44"/>
        <v>-5.8528207089880713E-3</v>
      </c>
      <c r="X77" s="11">
        <f t="shared" si="45"/>
        <v>2.921375951649027</v>
      </c>
      <c r="Y77">
        <v>2182.8188479999999</v>
      </c>
      <c r="Z77" s="2">
        <f t="shared" si="46"/>
        <v>-1.1640888010155503E-2</v>
      </c>
      <c r="AA77" s="11">
        <f t="shared" si="47"/>
        <v>15.494969045259618</v>
      </c>
      <c r="AB77">
        <v>433.879211</v>
      </c>
      <c r="AC77" s="2">
        <f t="shared" si="48"/>
        <v>-2.1060954758586381E-2</v>
      </c>
      <c r="AD77" s="11">
        <f t="shared" si="49"/>
        <v>2.6117788481015318</v>
      </c>
      <c r="AE77">
        <v>112.691177</v>
      </c>
      <c r="AF77" s="2">
        <f t="shared" si="50"/>
        <v>-1.0927126812721122E-2</v>
      </c>
      <c r="AG77" s="11">
        <f t="shared" si="51"/>
        <v>4.4142000563889852</v>
      </c>
      <c r="AH77">
        <v>114.890152</v>
      </c>
      <c r="AI77" s="2">
        <f t="shared" si="52"/>
        <v>-1.1660710702323995E-2</v>
      </c>
      <c r="AJ77" s="11">
        <f t="shared" si="53"/>
        <v>48.236695162091493</v>
      </c>
      <c r="AK77">
        <v>121.650002</v>
      </c>
      <c r="AL77" s="2">
        <f t="shared" si="54"/>
        <v>6.6198097909773157E-3</v>
      </c>
      <c r="AM77" s="11">
        <f t="shared" si="55"/>
        <v>13.293867887999749</v>
      </c>
      <c r="AN77">
        <v>9.65</v>
      </c>
      <c r="AO77" s="2">
        <f t="shared" si="56"/>
        <v>-1.025641025641022E-2</v>
      </c>
      <c r="AP77" s="11">
        <f t="shared" si="57"/>
        <v>9.9197971446689692</v>
      </c>
      <c r="AQ77">
        <v>203.95057700000001</v>
      </c>
      <c r="AR77" s="2">
        <f t="shared" si="58"/>
        <v>-5.5555570183282166E-3</v>
      </c>
      <c r="AS77" s="11">
        <f t="shared" si="59"/>
        <v>2.3129213357889808</v>
      </c>
      <c r="AT77">
        <v>979.01934800000004</v>
      </c>
      <c r="AU77" s="2">
        <f t="shared" si="60"/>
        <v>2.1900377964971796E-3</v>
      </c>
      <c r="AV77" s="11">
        <f t="shared" si="61"/>
        <v>2.2672489395269633</v>
      </c>
      <c r="AW77" s="12">
        <f t="shared" si="32"/>
        <v>118.51104347394859</v>
      </c>
      <c r="AX77" s="7">
        <f t="shared" si="62"/>
        <v>-7.5027171636008472E-3</v>
      </c>
    </row>
    <row r="78" spans="3:50" x14ac:dyDescent="0.3">
      <c r="C78" s="8">
        <v>44951</v>
      </c>
      <c r="D78">
        <v>97.439819</v>
      </c>
      <c r="E78" s="2">
        <f t="shared" si="33"/>
        <v>-1.4903066241219398E-2</v>
      </c>
      <c r="F78" s="11">
        <f t="shared" si="63"/>
        <v>2.3329412704599242</v>
      </c>
      <c r="G78">
        <v>216.94480899999999</v>
      </c>
      <c r="H78" s="2">
        <f t="shared" si="34"/>
        <v>-6.3709474325135407E-3</v>
      </c>
      <c r="I78" s="11">
        <f t="shared" si="35"/>
        <v>2.6203652227425578</v>
      </c>
      <c r="J78">
        <v>1094.4420170000001</v>
      </c>
      <c r="K78" s="2">
        <f t="shared" si="36"/>
        <v>-1.3270710921986839E-2</v>
      </c>
      <c r="L78" s="11">
        <f t="shared" si="37"/>
        <v>2.9869670698922852</v>
      </c>
      <c r="M78">
        <v>1502.3245850000001</v>
      </c>
      <c r="N78" s="2">
        <f t="shared" si="38"/>
        <v>-5.7349188660078543E-3</v>
      </c>
      <c r="O78" s="11">
        <f t="shared" si="39"/>
        <v>2.6871946484244744</v>
      </c>
      <c r="P78">
        <v>79.989861000000005</v>
      </c>
      <c r="Q78" s="2">
        <f t="shared" si="40"/>
        <v>-7.817134488295352E-3</v>
      </c>
      <c r="R78" s="11">
        <f t="shared" si="41"/>
        <v>3.0578208512504852</v>
      </c>
      <c r="S78">
        <v>331.93771400000003</v>
      </c>
      <c r="T78" s="2">
        <f t="shared" si="42"/>
        <v>8.8503885652202463E-4</v>
      </c>
      <c r="U78" s="11">
        <f t="shared" si="43"/>
        <v>3.2238918211665859</v>
      </c>
      <c r="V78">
        <v>116.008698</v>
      </c>
      <c r="W78" s="2">
        <f t="shared" si="44"/>
        <v>-2.144664486973169E-2</v>
      </c>
      <c r="X78" s="11">
        <f t="shared" si="45"/>
        <v>2.8587222390830358</v>
      </c>
      <c r="Y78">
        <v>2150.3854980000001</v>
      </c>
      <c r="Z78" s="2">
        <f t="shared" si="46"/>
        <v>-1.4858470747454278E-2</v>
      </c>
      <c r="AA78" s="11">
        <f t="shared" si="47"/>
        <v>15.264737500967918</v>
      </c>
      <c r="AB78">
        <v>437.42330900000002</v>
      </c>
      <c r="AC78" s="2">
        <f t="shared" si="48"/>
        <v>8.1683978170596916E-3</v>
      </c>
      <c r="AD78" s="11">
        <f t="shared" si="49"/>
        <v>2.6331128967430071</v>
      </c>
      <c r="AE78">
        <v>108.23936500000001</v>
      </c>
      <c r="AF78" s="2">
        <f t="shared" si="50"/>
        <v>-3.9504530155009321E-2</v>
      </c>
      <c r="AG78" s="11">
        <f t="shared" si="51"/>
        <v>4.239819157151123</v>
      </c>
      <c r="AH78">
        <v>112.646568</v>
      </c>
      <c r="AI78" s="2">
        <f t="shared" si="52"/>
        <v>-1.9528079308311797E-2</v>
      </c>
      <c r="AJ78" s="11">
        <f t="shared" si="53"/>
        <v>47.294725153395312</v>
      </c>
      <c r="AK78">
        <v>127.699997</v>
      </c>
      <c r="AL78" s="2">
        <f t="shared" si="54"/>
        <v>4.9732798195925909E-2</v>
      </c>
      <c r="AM78" s="11">
        <f t="shared" si="55"/>
        <v>13.95500913691694</v>
      </c>
      <c r="AN78">
        <v>9.5</v>
      </c>
      <c r="AO78" s="2">
        <f t="shared" si="56"/>
        <v>-1.5544041450777257E-2</v>
      </c>
      <c r="AP78" s="11">
        <f t="shared" si="57"/>
        <v>9.7656034066689337</v>
      </c>
      <c r="AQ78">
        <v>199.591171</v>
      </c>
      <c r="AR78" s="2">
        <f t="shared" si="58"/>
        <v>-2.137481572312494E-2</v>
      </c>
      <c r="AS78" s="11">
        <f t="shared" si="59"/>
        <v>2.2634830684544074</v>
      </c>
      <c r="AT78">
        <v>1032.8039550000001</v>
      </c>
      <c r="AU78" s="2">
        <f t="shared" si="60"/>
        <v>5.4937225816705793E-2</v>
      </c>
      <c r="AV78" s="11">
        <f t="shared" si="61"/>
        <v>2.391805306500443</v>
      </c>
      <c r="AW78" s="12">
        <f t="shared" si="32"/>
        <v>117.57619874981744</v>
      </c>
      <c r="AX78" s="7">
        <f t="shared" si="62"/>
        <v>-7.8882498772079312E-3</v>
      </c>
    </row>
    <row r="79" spans="3:50" x14ac:dyDescent="0.3">
      <c r="C79" s="8">
        <v>44953</v>
      </c>
      <c r="D79">
        <v>92.673469999999995</v>
      </c>
      <c r="E79" s="2">
        <f t="shared" si="33"/>
        <v>-4.8915823622373567E-2</v>
      </c>
      <c r="F79" s="11">
        <f t="shared" si="63"/>
        <v>2.2188235267527503</v>
      </c>
      <c r="G79">
        <v>213.34745799999999</v>
      </c>
      <c r="H79" s="2">
        <f t="shared" si="34"/>
        <v>-1.6581871751538468E-2</v>
      </c>
      <c r="I79" s="11">
        <f t="shared" si="35"/>
        <v>2.5769146626768493</v>
      </c>
      <c r="J79">
        <v>1087.4722899999999</v>
      </c>
      <c r="K79" s="2">
        <f t="shared" si="36"/>
        <v>-6.3682926018365782E-3</v>
      </c>
      <c r="L79" s="11">
        <f t="shared" si="37"/>
        <v>2.9679451895991606</v>
      </c>
      <c r="M79">
        <v>1479.1032709999999</v>
      </c>
      <c r="N79" s="2">
        <f t="shared" si="38"/>
        <v>-1.5456922047241917E-2</v>
      </c>
      <c r="O79" s="11">
        <f t="shared" si="39"/>
        <v>2.6456588902180118</v>
      </c>
      <c r="P79">
        <v>78.535499999999999</v>
      </c>
      <c r="Q79" s="2">
        <f t="shared" si="40"/>
        <v>-1.8181816818009011E-2</v>
      </c>
      <c r="R79" s="11">
        <f t="shared" si="41"/>
        <v>3.0022241126707603</v>
      </c>
      <c r="S79">
        <v>338.542236</v>
      </c>
      <c r="T79" s="2">
        <f t="shared" si="42"/>
        <v>1.9896871375091774E-2</v>
      </c>
      <c r="U79" s="11">
        <f t="shared" si="43"/>
        <v>3.288037182059548</v>
      </c>
      <c r="V79">
        <v>110.67439299999999</v>
      </c>
      <c r="W79" s="2">
        <f t="shared" si="44"/>
        <v>-4.5981940078320682E-2</v>
      </c>
      <c r="X79" s="11">
        <f t="shared" si="45"/>
        <v>2.7272726443849571</v>
      </c>
      <c r="Y79">
        <v>2135.7016600000002</v>
      </c>
      <c r="Z79" s="2">
        <f t="shared" si="46"/>
        <v>-6.8284677392295157E-3</v>
      </c>
      <c r="AA79" s="11">
        <f t="shared" si="47"/>
        <v>15.160502733394752</v>
      </c>
      <c r="AB79">
        <v>453.84603900000002</v>
      </c>
      <c r="AC79" s="2">
        <f t="shared" si="48"/>
        <v>3.754424984243343E-2</v>
      </c>
      <c r="AD79" s="11">
        <f t="shared" si="49"/>
        <v>2.7319711452016602</v>
      </c>
      <c r="AE79">
        <v>102.693459</v>
      </c>
      <c r="AF79" s="2">
        <f t="shared" si="50"/>
        <v>-5.1237421801208827E-2</v>
      </c>
      <c r="AG79" s="11">
        <f t="shared" si="51"/>
        <v>4.0225817546353255</v>
      </c>
      <c r="AH79">
        <v>107.645248</v>
      </c>
      <c r="AI79" s="2">
        <f t="shared" si="52"/>
        <v>-4.4398334443708998E-2</v>
      </c>
      <c r="AJ79" s="11">
        <f t="shared" si="53"/>
        <v>45.194918128611569</v>
      </c>
      <c r="AK79">
        <v>125.199997</v>
      </c>
      <c r="AL79" s="2">
        <f t="shared" si="54"/>
        <v>-1.9577134367512961E-2</v>
      </c>
      <c r="AM79" s="11">
        <f t="shared" si="55"/>
        <v>13.681810047943646</v>
      </c>
      <c r="AN79">
        <v>9.1</v>
      </c>
      <c r="AO79" s="2">
        <f t="shared" si="56"/>
        <v>-4.2105263157894757E-2</v>
      </c>
      <c r="AP79" s="11">
        <f t="shared" si="57"/>
        <v>9.3544201053355049</v>
      </c>
      <c r="AQ79">
        <v>200.48287999999999</v>
      </c>
      <c r="AR79" s="2">
        <f t="shared" si="58"/>
        <v>4.4676775807883651E-3</v>
      </c>
      <c r="AS79" s="11">
        <f t="shared" si="59"/>
        <v>2.2735955810138351</v>
      </c>
      <c r="AT79">
        <v>1045.6407469999999</v>
      </c>
      <c r="AU79" s="2">
        <f t="shared" si="60"/>
        <v>1.2429069367767775E-2</v>
      </c>
      <c r="AV79" s="11">
        <f t="shared" si="61"/>
        <v>2.421533220569132</v>
      </c>
      <c r="AW79" s="12">
        <f t="shared" si="32"/>
        <v>114.26820892506746</v>
      </c>
      <c r="AX79" s="7">
        <f t="shared" si="62"/>
        <v>-2.813485943518923E-2</v>
      </c>
    </row>
    <row r="80" spans="3:50" x14ac:dyDescent="0.3">
      <c r="C80" s="8">
        <v>44956</v>
      </c>
      <c r="D80">
        <v>87.415740999999997</v>
      </c>
      <c r="E80" s="2">
        <f t="shared" si="33"/>
        <v>-5.6733917484691143E-2</v>
      </c>
      <c r="F80" s="11">
        <f t="shared" si="63"/>
        <v>2.0929409758728683</v>
      </c>
      <c r="G80">
        <v>216.657028</v>
      </c>
      <c r="H80" s="2">
        <f t="shared" si="34"/>
        <v>1.5512582296621558E-2</v>
      </c>
      <c r="I80" s="11">
        <f t="shared" si="35"/>
        <v>2.6168892634529946</v>
      </c>
      <c r="J80">
        <v>1106.139404</v>
      </c>
      <c r="K80" s="2">
        <f t="shared" si="36"/>
        <v>1.7165599686222777E-2</v>
      </c>
      <c r="L80" s="11">
        <f t="shared" si="37"/>
        <v>3.0188917486144704</v>
      </c>
      <c r="M80">
        <v>1498.2353519999999</v>
      </c>
      <c r="N80" s="2">
        <f t="shared" si="38"/>
        <v>1.2934918997958178E-2</v>
      </c>
      <c r="O80" s="11">
        <f t="shared" si="39"/>
        <v>2.6798802736592098</v>
      </c>
      <c r="P80">
        <v>79.262680000000003</v>
      </c>
      <c r="Q80" s="2">
        <f t="shared" si="40"/>
        <v>9.2592521853174237E-3</v>
      </c>
      <c r="R80" s="11">
        <f t="shared" si="41"/>
        <v>3.0300224628468198</v>
      </c>
      <c r="S80">
        <v>337.36810300000002</v>
      </c>
      <c r="T80" s="2">
        <f t="shared" si="42"/>
        <v>-3.4682024135977985E-3</v>
      </c>
      <c r="U80" s="11">
        <f t="shared" si="43"/>
        <v>3.2766336035687296</v>
      </c>
      <c r="V80">
        <v>104.69199399999999</v>
      </c>
      <c r="W80" s="2">
        <f t="shared" si="44"/>
        <v>-5.4054048437383373E-2</v>
      </c>
      <c r="X80" s="11">
        <f t="shared" si="45"/>
        <v>2.5798525167634221</v>
      </c>
      <c r="Y80">
        <v>2089.2766109999998</v>
      </c>
      <c r="Z80" s="2">
        <f t="shared" si="46"/>
        <v>-2.1737609643474487E-2</v>
      </c>
      <c r="AA80" s="11">
        <f t="shared" si="47"/>
        <v>14.830949642977389</v>
      </c>
      <c r="AB80">
        <v>439.02066000000002</v>
      </c>
      <c r="AC80" s="2">
        <f t="shared" si="48"/>
        <v>-3.2666097588217591E-2</v>
      </c>
      <c r="AD80" s="11">
        <f t="shared" si="49"/>
        <v>2.6427283091643083</v>
      </c>
      <c r="AE80">
        <v>102.42937499999999</v>
      </c>
      <c r="AF80" s="2">
        <f t="shared" si="50"/>
        <v>-2.5715756638405862E-3</v>
      </c>
      <c r="AG80" s="11">
        <f t="shared" si="51"/>
        <v>4.012237381289296</v>
      </c>
      <c r="AH80">
        <v>108.393112</v>
      </c>
      <c r="AI80" s="2">
        <f t="shared" si="52"/>
        <v>6.9474873614485677E-3</v>
      </c>
      <c r="AJ80" s="11">
        <f t="shared" si="53"/>
        <v>45.508909251111803</v>
      </c>
      <c r="AK80">
        <v>122.449997</v>
      </c>
      <c r="AL80" s="2">
        <f t="shared" si="54"/>
        <v>-2.1964856756346407E-2</v>
      </c>
      <c r="AM80" s="11">
        <f t="shared" si="55"/>
        <v>13.381291050073022</v>
      </c>
      <c r="AN80">
        <v>8.9499999999999993</v>
      </c>
      <c r="AO80" s="2">
        <f t="shared" si="56"/>
        <v>-1.6483516483516536E-2</v>
      </c>
      <c r="AP80" s="11">
        <f t="shared" si="57"/>
        <v>9.2002263673354694</v>
      </c>
      <c r="AQ80">
        <v>202.46443199999999</v>
      </c>
      <c r="AR80" s="2">
        <f t="shared" si="58"/>
        <v>9.8838963207232844E-3</v>
      </c>
      <c r="AS80" s="11">
        <f t="shared" si="59"/>
        <v>2.2960675640118304</v>
      </c>
      <c r="AT80">
        <v>1028.6245120000001</v>
      </c>
      <c r="AU80" s="2">
        <f t="shared" si="60"/>
        <v>-1.6273500290439502E-2</v>
      </c>
      <c r="AV80" s="11">
        <f t="shared" si="61"/>
        <v>2.3821263990008914</v>
      </c>
      <c r="AW80" s="12">
        <f t="shared" si="32"/>
        <v>113.54964680974253</v>
      </c>
      <c r="AX80" s="7">
        <f t="shared" si="62"/>
        <v>-6.2883817125035657E-3</v>
      </c>
    </row>
    <row r="81" spans="3:50" x14ac:dyDescent="0.3">
      <c r="C81" s="8">
        <v>44957</v>
      </c>
      <c r="D81">
        <v>93.312256000000005</v>
      </c>
      <c r="E81" s="2">
        <f t="shared" si="33"/>
        <v>6.7453698070236712E-2</v>
      </c>
      <c r="F81" s="11">
        <f t="shared" si="63"/>
        <v>2.2341175845382235</v>
      </c>
      <c r="G81">
        <v>215.69773900000001</v>
      </c>
      <c r="H81" s="2">
        <f t="shared" si="34"/>
        <v>-4.4276846629687228E-3</v>
      </c>
      <c r="I81" s="11">
        <f t="shared" si="35"/>
        <v>2.605302502996516</v>
      </c>
      <c r="J81">
        <v>1093.905884</v>
      </c>
      <c r="K81" s="2">
        <f t="shared" si="36"/>
        <v>-1.1059654828099785E-2</v>
      </c>
      <c r="L81" s="11">
        <f t="shared" si="37"/>
        <v>2.9855038479113958</v>
      </c>
      <c r="M81">
        <v>1493.318481</v>
      </c>
      <c r="N81" s="2">
        <f t="shared" si="38"/>
        <v>-3.2817747848736811E-3</v>
      </c>
      <c r="O81" s="11">
        <f t="shared" si="39"/>
        <v>2.6710855101506348</v>
      </c>
      <c r="P81">
        <v>79.262680000000003</v>
      </c>
      <c r="Q81" s="2">
        <f t="shared" si="40"/>
        <v>0</v>
      </c>
      <c r="R81" s="11">
        <f t="shared" si="41"/>
        <v>3.0300224628468198</v>
      </c>
      <c r="S81">
        <v>344.755402</v>
      </c>
      <c r="T81" s="2">
        <f t="shared" si="42"/>
        <v>2.189685075236647E-2</v>
      </c>
      <c r="U81" s="11">
        <f t="shared" si="43"/>
        <v>3.3483815605562626</v>
      </c>
      <c r="V81">
        <v>117.604004</v>
      </c>
      <c r="W81" s="2">
        <f t="shared" si="44"/>
        <v>0.12333330856225744</v>
      </c>
      <c r="X81" s="11">
        <f t="shared" si="45"/>
        <v>2.8980342632585216</v>
      </c>
      <c r="Y81">
        <v>2100.6479490000002</v>
      </c>
      <c r="Z81" s="2">
        <f t="shared" si="46"/>
        <v>5.4427154069167649E-3</v>
      </c>
      <c r="AA81" s="11">
        <f t="shared" si="47"/>
        <v>14.911670281098429</v>
      </c>
      <c r="AB81">
        <v>440.967468</v>
      </c>
      <c r="AC81" s="2">
        <f t="shared" si="48"/>
        <v>4.4344336779047477E-3</v>
      </c>
      <c r="AD81" s="11">
        <f t="shared" si="49"/>
        <v>2.654447312580019</v>
      </c>
      <c r="AE81">
        <v>106.730278</v>
      </c>
      <c r="AF81" s="2">
        <f t="shared" si="50"/>
        <v>4.1988960686326626E-2</v>
      </c>
      <c r="AG81" s="11">
        <f t="shared" si="51"/>
        <v>4.1807070589564619</v>
      </c>
      <c r="AH81">
        <v>113.815102</v>
      </c>
      <c r="AI81" s="2">
        <f t="shared" si="52"/>
        <v>5.0021536423827229E-2</v>
      </c>
      <c r="AJ81" s="11">
        <f t="shared" si="53"/>
        <v>47.785334812824942</v>
      </c>
      <c r="AK81">
        <v>124.400002</v>
      </c>
      <c r="AL81" s="2">
        <f t="shared" si="54"/>
        <v>1.5924908515922764E-2</v>
      </c>
      <c r="AM81" s="11">
        <f t="shared" si="55"/>
        <v>13.594386885870371</v>
      </c>
      <c r="AN81">
        <v>9.8000000000000007</v>
      </c>
      <c r="AO81" s="2">
        <f t="shared" si="56"/>
        <v>9.4972067039106323E-2</v>
      </c>
      <c r="AP81" s="11">
        <f t="shared" si="57"/>
        <v>10.073990882669007</v>
      </c>
      <c r="AQ81">
        <v>210.93551600000001</v>
      </c>
      <c r="AR81" s="2">
        <f t="shared" si="58"/>
        <v>4.1839862519654991E-2</v>
      </c>
      <c r="AS81" s="11">
        <f t="shared" si="59"/>
        <v>2.3921347152259247</v>
      </c>
      <c r="AT81">
        <v>1031.659668</v>
      </c>
      <c r="AU81" s="2">
        <f t="shared" si="60"/>
        <v>2.9506938290810858E-3</v>
      </c>
      <c r="AV81" s="11">
        <f t="shared" si="61"/>
        <v>2.3891553246665147</v>
      </c>
      <c r="AW81" s="12">
        <f t="shared" si="32"/>
        <v>117.75427500615005</v>
      </c>
      <c r="AX81" s="7">
        <f t="shared" si="62"/>
        <v>3.7028985246009283E-2</v>
      </c>
    </row>
    <row r="82" spans="3:50" x14ac:dyDescent="0.3">
      <c r="C82" s="8">
        <v>44958</v>
      </c>
      <c r="D82">
        <v>89.381247999999999</v>
      </c>
      <c r="E82" s="2">
        <f t="shared" si="33"/>
        <v>-4.2127456440448796E-2</v>
      </c>
      <c r="F82" s="11">
        <f t="shared" si="63"/>
        <v>2.1399998933127486</v>
      </c>
      <c r="G82">
        <v>211.66868600000001</v>
      </c>
      <c r="H82" s="2">
        <f t="shared" si="34"/>
        <v>-1.8679161954497814E-2</v>
      </c>
      <c r="I82" s="11">
        <f t="shared" si="35"/>
        <v>2.5566376356025855</v>
      </c>
      <c r="J82">
        <v>1103.556274</v>
      </c>
      <c r="K82" s="2">
        <f t="shared" si="36"/>
        <v>8.8219563868805473E-3</v>
      </c>
      <c r="L82" s="11">
        <f t="shared" si="37"/>
        <v>3.0118418326505343</v>
      </c>
      <c r="M82">
        <v>1510.2110600000001</v>
      </c>
      <c r="N82" s="2">
        <f t="shared" si="38"/>
        <v>1.1312107373564473E-2</v>
      </c>
      <c r="O82" s="11">
        <f t="shared" si="39"/>
        <v>2.701301116245431</v>
      </c>
      <c r="P82">
        <v>77.372009000000006</v>
      </c>
      <c r="Q82" s="2">
        <f t="shared" si="40"/>
        <v>-2.3853230801683667E-2</v>
      </c>
      <c r="R82" s="11">
        <f t="shared" si="41"/>
        <v>2.9577466377062485</v>
      </c>
      <c r="S82">
        <v>353.61029100000002</v>
      </c>
      <c r="T82" s="2">
        <f t="shared" si="42"/>
        <v>2.5684554755722289E-2</v>
      </c>
      <c r="U82" s="11">
        <f t="shared" si="43"/>
        <v>3.4343832500914209</v>
      </c>
      <c r="V82">
        <v>112.07029</v>
      </c>
      <c r="W82" s="2">
        <f t="shared" si="44"/>
        <v>-4.7053789086976994E-2</v>
      </c>
      <c r="X82" s="11">
        <f t="shared" si="45"/>
        <v>2.7616707702683225</v>
      </c>
      <c r="Y82">
        <v>2121.5615229999999</v>
      </c>
      <c r="Z82" s="2">
        <f t="shared" si="46"/>
        <v>9.9557729366099856E-3</v>
      </c>
      <c r="AA82" s="11">
        <f t="shared" si="47"/>
        <v>15.06012748452264</v>
      </c>
      <c r="AB82">
        <v>440.46829200000002</v>
      </c>
      <c r="AC82" s="2">
        <f t="shared" si="48"/>
        <v>-1.1320018736620252E-3</v>
      </c>
      <c r="AD82" s="11">
        <f t="shared" si="49"/>
        <v>2.6514424732486415</v>
      </c>
      <c r="AE82">
        <v>102.882103</v>
      </c>
      <c r="AF82" s="2">
        <f t="shared" si="50"/>
        <v>-3.6055138917561846E-2</v>
      </c>
      <c r="AG82" s="11">
        <f t="shared" si="51"/>
        <v>4.0299710851721553</v>
      </c>
      <c r="AH82">
        <v>109.795349</v>
      </c>
      <c r="AI82" s="2">
        <f t="shared" si="52"/>
        <v>-3.5318274371005653E-2</v>
      </c>
      <c r="AJ82" s="11">
        <f t="shared" si="53"/>
        <v>46.097639246995222</v>
      </c>
      <c r="AK82">
        <v>118.349998</v>
      </c>
      <c r="AL82" s="2">
        <f t="shared" si="54"/>
        <v>-4.8633471886921686E-2</v>
      </c>
      <c r="AM82" s="11">
        <f t="shared" si="55"/>
        <v>12.933244653436457</v>
      </c>
      <c r="AN82">
        <v>9.1999999999999993</v>
      </c>
      <c r="AO82" s="2">
        <f t="shared" si="56"/>
        <v>-6.1224489795918546E-2</v>
      </c>
      <c r="AP82" s="11">
        <f t="shared" si="57"/>
        <v>9.4572159306688608</v>
      </c>
      <c r="AQ82">
        <v>203.95057700000001</v>
      </c>
      <c r="AR82" s="2">
        <f t="shared" si="58"/>
        <v>-3.3114096347814592E-2</v>
      </c>
      <c r="AS82" s="11">
        <f t="shared" si="59"/>
        <v>2.3129213357889813</v>
      </c>
      <c r="AT82">
        <v>1013.349976</v>
      </c>
      <c r="AU82" s="2">
        <f t="shared" si="60"/>
        <v>-1.7747802466190898E-2</v>
      </c>
      <c r="AV82" s="11">
        <f t="shared" si="61"/>
        <v>2.3467530679032853</v>
      </c>
      <c r="AW82" s="12">
        <f t="shared" si="32"/>
        <v>114.45289641361354</v>
      </c>
      <c r="AX82" s="7">
        <f t="shared" si="62"/>
        <v>-2.8036167624182484E-2</v>
      </c>
    </row>
    <row r="83" spans="3:50" x14ac:dyDescent="0.3">
      <c r="C83" s="8">
        <v>44959</v>
      </c>
      <c r="D83">
        <v>91.494170999999994</v>
      </c>
      <c r="E83" s="2">
        <f t="shared" si="33"/>
        <v>2.3639443924524217E-2</v>
      </c>
      <c r="F83" s="11">
        <f t="shared" si="63"/>
        <v>2.1905883007892033</v>
      </c>
      <c r="G83">
        <v>208.79080200000001</v>
      </c>
      <c r="H83" s="2">
        <f t="shared" si="34"/>
        <v>-1.359617265257651E-2</v>
      </c>
      <c r="I83" s="11">
        <f t="shared" si="35"/>
        <v>2.5218771488988576</v>
      </c>
      <c r="J83">
        <v>1120.61499</v>
      </c>
      <c r="K83" s="2">
        <f t="shared" si="36"/>
        <v>1.5457948454380421E-2</v>
      </c>
      <c r="L83" s="11">
        <f t="shared" si="37"/>
        <v>3.058398728452393</v>
      </c>
      <c r="M83">
        <v>1542.0004879999999</v>
      </c>
      <c r="N83" s="2">
        <f t="shared" si="38"/>
        <v>2.1049659111885832E-2</v>
      </c>
      <c r="O83" s="11">
        <f t="shared" si="39"/>
        <v>2.7581625839009538</v>
      </c>
      <c r="P83">
        <v>76.160042000000004</v>
      </c>
      <c r="Q83" s="2">
        <f t="shared" si="40"/>
        <v>-1.566415316939751E-2</v>
      </c>
      <c r="R83" s="11">
        <f t="shared" si="41"/>
        <v>2.9114160413369472</v>
      </c>
      <c r="S83">
        <v>370.43957499999999</v>
      </c>
      <c r="T83" s="2">
        <f t="shared" si="42"/>
        <v>4.7592743843532404E-2</v>
      </c>
      <c r="U83" s="11">
        <f t="shared" si="43"/>
        <v>3.5978349723735401</v>
      </c>
      <c r="V83">
        <v>110.325424</v>
      </c>
      <c r="W83" s="2">
        <f t="shared" si="44"/>
        <v>-1.5569389532230193E-2</v>
      </c>
      <c r="X83" s="11">
        <f t="shared" si="45"/>
        <v>2.7186732422862407</v>
      </c>
      <c r="Y83">
        <v>2120.9184570000002</v>
      </c>
      <c r="Z83" s="2">
        <f t="shared" si="46"/>
        <v>-3.0310975808534035E-4</v>
      </c>
      <c r="AA83" s="11">
        <f t="shared" si="47"/>
        <v>15.055562612924072</v>
      </c>
      <c r="AB83">
        <v>440.21868899999998</v>
      </c>
      <c r="AC83" s="2">
        <f t="shared" si="48"/>
        <v>-5.6667643172836346E-4</v>
      </c>
      <c r="AD83" s="11">
        <f t="shared" si="49"/>
        <v>2.649939963288968</v>
      </c>
      <c r="AE83">
        <v>104.466644</v>
      </c>
      <c r="AF83" s="2">
        <f t="shared" si="50"/>
        <v>1.5401522264761658E-2</v>
      </c>
      <c r="AG83" s="11">
        <f t="shared" si="51"/>
        <v>4.0920387745667801</v>
      </c>
      <c r="AH83">
        <v>110.075806</v>
      </c>
      <c r="AI83" s="2">
        <f t="shared" si="52"/>
        <v>2.5543613873844073E-3</v>
      </c>
      <c r="AJ83" s="11">
        <f t="shared" si="53"/>
        <v>46.215389276737319</v>
      </c>
      <c r="AK83">
        <v>117.849998</v>
      </c>
      <c r="AL83" s="2">
        <f t="shared" si="54"/>
        <v>-4.2247571478624124E-3</v>
      </c>
      <c r="AM83" s="11">
        <f t="shared" si="55"/>
        <v>12.878604835641799</v>
      </c>
      <c r="AN83">
        <v>9.1999999999999993</v>
      </c>
      <c r="AO83" s="2">
        <f t="shared" si="56"/>
        <v>0</v>
      </c>
      <c r="AP83" s="11">
        <f t="shared" si="57"/>
        <v>9.4572159306688608</v>
      </c>
      <c r="AQ83">
        <v>204.396423</v>
      </c>
      <c r="AR83" s="2">
        <f t="shared" si="58"/>
        <v>2.186049221130526E-3</v>
      </c>
      <c r="AS83" s="11">
        <f t="shared" si="59"/>
        <v>2.317977495673619</v>
      </c>
      <c r="AT83">
        <v>1002.049988</v>
      </c>
      <c r="AU83" s="2">
        <f t="shared" si="60"/>
        <v>-1.1151120804881676E-2</v>
      </c>
      <c r="AV83" s="11">
        <f t="shared" si="61"/>
        <v>2.3205841409438692</v>
      </c>
      <c r="AW83" s="12">
        <f t="shared" si="32"/>
        <v>114.74426404848342</v>
      </c>
      <c r="AX83" s="7">
        <f t="shared" si="62"/>
        <v>2.5457427815274158E-3</v>
      </c>
    </row>
    <row r="84" spans="3:50" x14ac:dyDescent="0.3">
      <c r="C84" s="8">
        <v>44960</v>
      </c>
      <c r="D84">
        <v>92.231223999999997</v>
      </c>
      <c r="E84" s="2">
        <f t="shared" si="33"/>
        <v>8.0557372337961564E-3</v>
      </c>
      <c r="F84" s="11">
        <f t="shared" si="63"/>
        <v>2.2082351045277893</v>
      </c>
      <c r="G84">
        <v>209.989914</v>
      </c>
      <c r="H84" s="2">
        <f t="shared" si="34"/>
        <v>5.7431265578451463E-3</v>
      </c>
      <c r="I84" s="11">
        <f t="shared" si="35"/>
        <v>2.5363606085283212</v>
      </c>
      <c r="J84">
        <v>1117.2520750000001</v>
      </c>
      <c r="K84" s="2">
        <f t="shared" si="36"/>
        <v>-3.0009548596168223E-3</v>
      </c>
      <c r="L84" s="11">
        <f t="shared" si="37"/>
        <v>3.0492206119255978</v>
      </c>
      <c r="M84">
        <v>1557.237793</v>
      </c>
      <c r="N84" s="2">
        <f t="shared" si="38"/>
        <v>9.8815176250450776E-3</v>
      </c>
      <c r="O84" s="11">
        <f t="shared" si="39"/>
        <v>2.7854174160865108</v>
      </c>
      <c r="P84">
        <v>76.063079999999999</v>
      </c>
      <c r="Q84" s="2">
        <f t="shared" si="40"/>
        <v>-1.2731348021053357E-3</v>
      </c>
      <c r="R84" s="11">
        <f t="shared" si="41"/>
        <v>2.9077094162513135</v>
      </c>
      <c r="S84">
        <v>372.44537400000002</v>
      </c>
      <c r="T84" s="2">
        <f t="shared" si="42"/>
        <v>5.4146455599406451E-3</v>
      </c>
      <c r="U84" s="11">
        <f t="shared" si="43"/>
        <v>3.6173159735321017</v>
      </c>
      <c r="V84">
        <v>113.61573799999999</v>
      </c>
      <c r="W84" s="2">
        <f t="shared" si="44"/>
        <v>2.9823714976159987E-2</v>
      </c>
      <c r="X84" s="11">
        <f t="shared" si="45"/>
        <v>2.7997541781774982</v>
      </c>
      <c r="Y84">
        <v>2142.326904</v>
      </c>
      <c r="Z84" s="2">
        <f t="shared" si="46"/>
        <v>1.0093951009451763E-2</v>
      </c>
      <c r="AA84" s="11">
        <f t="shared" si="47"/>
        <v>15.207532724358662</v>
      </c>
      <c r="AB84">
        <v>434.77771000000001</v>
      </c>
      <c r="AC84" s="2">
        <f t="shared" si="48"/>
        <v>-1.2359718330813507E-2</v>
      </c>
      <c r="AD84" s="11">
        <f t="shared" si="49"/>
        <v>2.61718745174915</v>
      </c>
      <c r="AE84">
        <v>106.76799800000001</v>
      </c>
      <c r="AF84" s="2">
        <f t="shared" si="50"/>
        <v>2.2029558066400723E-2</v>
      </c>
      <c r="AG84" s="11">
        <f t="shared" si="51"/>
        <v>4.1821845803610627</v>
      </c>
      <c r="AH84">
        <v>111.01063499999999</v>
      </c>
      <c r="AI84" s="2">
        <f t="shared" si="52"/>
        <v>8.4925928228043457E-3</v>
      </c>
      <c r="AJ84" s="11">
        <f t="shared" si="53"/>
        <v>46.607877760012045</v>
      </c>
      <c r="AK84">
        <v>116.699997</v>
      </c>
      <c r="AL84" s="2">
        <f t="shared" si="54"/>
        <v>-9.7581758126122908E-3</v>
      </c>
      <c r="AM84" s="11">
        <f t="shared" si="55"/>
        <v>12.752933145434447</v>
      </c>
      <c r="AN84">
        <v>9.0500000000000007</v>
      </c>
      <c r="AO84" s="2">
        <f t="shared" si="56"/>
        <v>-1.6304347826086807E-2</v>
      </c>
      <c r="AP84" s="11">
        <f t="shared" si="57"/>
        <v>9.303022192668827</v>
      </c>
      <c r="AQ84">
        <v>203.405655</v>
      </c>
      <c r="AR84" s="2">
        <f t="shared" si="58"/>
        <v>-4.8472863930696386E-3</v>
      </c>
      <c r="AS84" s="11">
        <f t="shared" si="59"/>
        <v>2.3067415948993988</v>
      </c>
      <c r="AT84">
        <v>1035.599976</v>
      </c>
      <c r="AU84" s="2">
        <f t="shared" si="60"/>
        <v>3.3481351630932688E-2</v>
      </c>
      <c r="AV84" s="11">
        <f t="shared" si="61"/>
        <v>2.3982804345559767</v>
      </c>
      <c r="AW84" s="12">
        <f t="shared" si="32"/>
        <v>115.27977319306871</v>
      </c>
      <c r="AX84" s="7">
        <f t="shared" si="62"/>
        <v>4.6669796440457212E-3</v>
      </c>
    </row>
    <row r="85" spans="3:50" x14ac:dyDescent="0.3">
      <c r="C85" s="8">
        <v>44963</v>
      </c>
      <c r="D85">
        <v>92.870018000000002</v>
      </c>
      <c r="E85" s="2">
        <f t="shared" si="33"/>
        <v>6.9260058827800286E-3</v>
      </c>
      <c r="F85" s="11">
        <f t="shared" si="63"/>
        <v>2.2235293538523102</v>
      </c>
      <c r="G85">
        <v>210.66142300000001</v>
      </c>
      <c r="H85" s="2">
        <f t="shared" si="34"/>
        <v>3.1978154912717383E-3</v>
      </c>
      <c r="I85" s="11">
        <f t="shared" si="35"/>
        <v>2.5444714217737245</v>
      </c>
      <c r="J85">
        <v>1116.8133539999999</v>
      </c>
      <c r="K85" s="2">
        <f t="shared" si="36"/>
        <v>-3.9267861731218101E-4</v>
      </c>
      <c r="L85" s="11">
        <f t="shared" si="37"/>
        <v>3.0480232481918272</v>
      </c>
      <c r="M85">
        <v>1528.466797</v>
      </c>
      <c r="N85" s="2">
        <f t="shared" si="38"/>
        <v>-1.8475659998318572E-2</v>
      </c>
      <c r="O85" s="11">
        <f t="shared" si="39"/>
        <v>2.7339549909535013</v>
      </c>
      <c r="P85">
        <v>76.838745000000003</v>
      </c>
      <c r="Q85" s="2">
        <f t="shared" si="40"/>
        <v>1.0197654367927189E-2</v>
      </c>
      <c r="R85" s="11">
        <f t="shared" si="41"/>
        <v>2.9373612318806117</v>
      </c>
      <c r="S85">
        <v>375.13610799999998</v>
      </c>
      <c r="T85" s="2">
        <f t="shared" si="42"/>
        <v>7.2245064319149677E-3</v>
      </c>
      <c r="U85" s="11">
        <f t="shared" si="43"/>
        <v>3.6434492960491531</v>
      </c>
      <c r="V85">
        <v>119.548286</v>
      </c>
      <c r="W85" s="2">
        <f t="shared" si="44"/>
        <v>5.2215899878236938E-2</v>
      </c>
      <c r="X85" s="11">
        <f t="shared" si="45"/>
        <v>2.9459458620288901</v>
      </c>
      <c r="Y85">
        <v>2131.9936520000001</v>
      </c>
      <c r="Z85" s="2">
        <f t="shared" si="46"/>
        <v>-4.8233777864182814E-3</v>
      </c>
      <c r="AA85" s="11">
        <f t="shared" si="47"/>
        <v>15.134181048829761</v>
      </c>
      <c r="AB85">
        <v>439.519836</v>
      </c>
      <c r="AC85" s="2">
        <f t="shared" si="48"/>
        <v>1.0907012689312046E-2</v>
      </c>
      <c r="AD85" s="11">
        <f t="shared" si="49"/>
        <v>2.6457331484956863</v>
      </c>
      <c r="AE85">
        <v>108.20163700000001</v>
      </c>
      <c r="AF85" s="2">
        <f t="shared" si="50"/>
        <v>1.3427609647602479E-2</v>
      </c>
      <c r="AG85" s="11">
        <f t="shared" si="51"/>
        <v>4.2383413223803732</v>
      </c>
      <c r="AH85">
        <v>113.207466</v>
      </c>
      <c r="AI85" s="2">
        <f t="shared" si="52"/>
        <v>1.97893742342794E-2</v>
      </c>
      <c r="AJ85" s="11">
        <f t="shared" si="53"/>
        <v>47.530218495270468</v>
      </c>
      <c r="AK85">
        <v>114.599998</v>
      </c>
      <c r="AL85" s="2">
        <f t="shared" si="54"/>
        <v>-1.7994850505437476E-2</v>
      </c>
      <c r="AM85" s="11">
        <f t="shared" si="55"/>
        <v>12.523446019976516</v>
      </c>
      <c r="AN85">
        <v>9.0500000000000007</v>
      </c>
      <c r="AO85" s="2">
        <f t="shared" si="56"/>
        <v>0</v>
      </c>
      <c r="AP85" s="11">
        <f t="shared" si="57"/>
        <v>9.303022192668827</v>
      </c>
      <c r="AQ85">
        <v>206.62567100000001</v>
      </c>
      <c r="AR85" s="2">
        <f t="shared" si="58"/>
        <v>1.5830513660006318E-2</v>
      </c>
      <c r="AS85" s="11">
        <f t="shared" si="59"/>
        <v>2.3432584992275585</v>
      </c>
      <c r="AT85">
        <v>1057.150024</v>
      </c>
      <c r="AU85" s="2">
        <f t="shared" si="60"/>
        <v>2.0809239570704685E-2</v>
      </c>
      <c r="AV85" s="11">
        <f t="shared" si="61"/>
        <v>2.4481868266763858</v>
      </c>
      <c r="AW85" s="12">
        <f t="shared" si="32"/>
        <v>116.2431229582556</v>
      </c>
      <c r="AX85" s="7">
        <f t="shared" si="62"/>
        <v>8.3566243973562937E-3</v>
      </c>
    </row>
    <row r="86" spans="3:50" x14ac:dyDescent="0.3">
      <c r="C86" s="8">
        <v>44964</v>
      </c>
      <c r="D86">
        <v>92.820885000000004</v>
      </c>
      <c r="E86" s="2">
        <f t="shared" si="33"/>
        <v>-5.2905125957869448E-4</v>
      </c>
      <c r="F86" s="11">
        <f t="shared" si="63"/>
        <v>2.2223529928469445</v>
      </c>
      <c r="G86">
        <v>210.75737000000001</v>
      </c>
      <c r="H86" s="2">
        <f t="shared" si="34"/>
        <v>4.5545595692675356E-4</v>
      </c>
      <c r="I86" s="11">
        <f t="shared" si="35"/>
        <v>2.5456303164400014</v>
      </c>
      <c r="J86">
        <v>1099.803345</v>
      </c>
      <c r="K86" s="2">
        <f t="shared" si="36"/>
        <v>-1.5230843129764193E-2</v>
      </c>
      <c r="L86" s="11">
        <f t="shared" si="37"/>
        <v>3.0015992842427432</v>
      </c>
      <c r="M86">
        <v>1521.213135</v>
      </c>
      <c r="N86" s="2">
        <f t="shared" si="38"/>
        <v>-4.7457112017331715E-3</v>
      </c>
      <c r="O86" s="11">
        <f t="shared" si="39"/>
        <v>2.720980430127899</v>
      </c>
      <c r="P86">
        <v>76.644829000000001</v>
      </c>
      <c r="Q86" s="2">
        <f t="shared" si="40"/>
        <v>-2.5236747424752792E-3</v>
      </c>
      <c r="R86" s="11">
        <f t="shared" si="41"/>
        <v>2.9299482875301885</v>
      </c>
      <c r="S86">
        <v>365.20489500000002</v>
      </c>
      <c r="T86" s="2">
        <f t="shared" si="42"/>
        <v>-2.6473625940587775E-2</v>
      </c>
      <c r="U86" s="11">
        <f t="shared" si="43"/>
        <v>3.54699398225205</v>
      </c>
      <c r="V86">
        <v>117.354736</v>
      </c>
      <c r="W86" s="2">
        <f t="shared" si="44"/>
        <v>-1.8348652861489012E-2</v>
      </c>
      <c r="X86" s="11">
        <f t="shared" si="45"/>
        <v>2.8918917240577819</v>
      </c>
      <c r="Y86">
        <v>2141.0908199999999</v>
      </c>
      <c r="Z86" s="2">
        <f t="shared" si="46"/>
        <v>4.2669770575844979E-3</v>
      </c>
      <c r="AA86" s="11">
        <f t="shared" si="47"/>
        <v>15.198758252150448</v>
      </c>
      <c r="AB86">
        <v>439.12051400000001</v>
      </c>
      <c r="AC86" s="2">
        <f t="shared" si="48"/>
        <v>-9.0854147479246805E-4</v>
      </c>
      <c r="AD86" s="11">
        <f t="shared" si="49"/>
        <v>2.6433293901990447</v>
      </c>
      <c r="AE86">
        <v>108.126183</v>
      </c>
      <c r="AF86" s="2">
        <f t="shared" si="50"/>
        <v>-6.9734619634276296E-4</v>
      </c>
      <c r="AG86" s="11">
        <f t="shared" si="51"/>
        <v>4.2353857311804086</v>
      </c>
      <c r="AH86">
        <v>112.740059</v>
      </c>
      <c r="AI86" s="2">
        <f t="shared" si="52"/>
        <v>-4.1287647936576466E-3</v>
      </c>
      <c r="AJ86" s="11">
        <f t="shared" si="53"/>
        <v>47.333977402512339</v>
      </c>
      <c r="AK86">
        <v>116.849998</v>
      </c>
      <c r="AL86" s="2">
        <f t="shared" si="54"/>
        <v>1.9633508196047256E-2</v>
      </c>
      <c r="AM86" s="11">
        <f t="shared" si="55"/>
        <v>12.76932520005248</v>
      </c>
      <c r="AN86">
        <v>8.9499999999999993</v>
      </c>
      <c r="AO86" s="2">
        <f t="shared" si="56"/>
        <v>-1.1049723756906271E-2</v>
      </c>
      <c r="AP86" s="11">
        <f t="shared" si="57"/>
        <v>9.2002263673354676</v>
      </c>
      <c r="AQ86">
        <v>204.396423</v>
      </c>
      <c r="AR86" s="2">
        <f t="shared" si="58"/>
        <v>-1.0788824008223119E-2</v>
      </c>
      <c r="AS86" s="11">
        <f t="shared" si="59"/>
        <v>2.3179774956736194</v>
      </c>
      <c r="AT86">
        <v>1050.650024</v>
      </c>
      <c r="AU86" s="2">
        <f t="shared" si="60"/>
        <v>-6.1486069644169916E-3</v>
      </c>
      <c r="AV86" s="11">
        <f t="shared" si="61"/>
        <v>2.4331338881036895</v>
      </c>
      <c r="AW86" s="12">
        <f t="shared" si="32"/>
        <v>115.9915107447051</v>
      </c>
      <c r="AX86" s="7">
        <f t="shared" si="62"/>
        <v>-2.1645341861716849E-3</v>
      </c>
    </row>
    <row r="87" spans="3:50" x14ac:dyDescent="0.3">
      <c r="C87" s="8">
        <v>44965</v>
      </c>
      <c r="D87">
        <v>94.442420999999996</v>
      </c>
      <c r="E87" s="2">
        <f t="shared" si="33"/>
        <v>1.7469516693360498E-2</v>
      </c>
      <c r="F87" s="11">
        <f t="shared" si="63"/>
        <v>2.2611764255540239</v>
      </c>
      <c r="G87">
        <v>211.789276</v>
      </c>
      <c r="H87" s="2">
        <f t="shared" si="34"/>
        <v>4.896179905832021E-3</v>
      </c>
      <c r="I87" s="11">
        <f t="shared" si="35"/>
        <v>2.5580941804430317</v>
      </c>
      <c r="J87">
        <v>1116.1311040000001</v>
      </c>
      <c r="K87" s="2">
        <f t="shared" si="36"/>
        <v>1.4846071412885298E-2</v>
      </c>
      <c r="L87" s="11">
        <f t="shared" si="37"/>
        <v>3.0461612415694765</v>
      </c>
      <c r="M87">
        <v>1548.572388</v>
      </c>
      <c r="N87" s="2">
        <f t="shared" si="38"/>
        <v>1.7985154328818087E-2</v>
      </c>
      <c r="O87" s="11">
        <f t="shared" si="39"/>
        <v>2.7699176830894432</v>
      </c>
      <c r="P87">
        <v>76.838745000000003</v>
      </c>
      <c r="Q87" s="2">
        <f t="shared" si="40"/>
        <v>2.5300597904653888E-3</v>
      </c>
      <c r="R87" s="11">
        <f t="shared" si="41"/>
        <v>2.9373612318806117</v>
      </c>
      <c r="S87">
        <v>367.45529199999999</v>
      </c>
      <c r="T87" s="2">
        <f t="shared" si="42"/>
        <v>6.1620121493715097E-3</v>
      </c>
      <c r="U87" s="11">
        <f t="shared" si="43"/>
        <v>3.5688506022644346</v>
      </c>
      <c r="V87">
        <v>116.806358</v>
      </c>
      <c r="W87" s="2">
        <f t="shared" si="44"/>
        <v>-4.6728237708276721E-3</v>
      </c>
      <c r="X87" s="11">
        <f t="shared" si="45"/>
        <v>2.8783784236669447</v>
      </c>
      <c r="Y87">
        <v>2107.0261230000001</v>
      </c>
      <c r="Z87" s="2">
        <f t="shared" si="46"/>
        <v>-1.5909972936131611E-2</v>
      </c>
      <c r="AA87" s="11">
        <f t="shared" si="47"/>
        <v>14.956946419695928</v>
      </c>
      <c r="AB87">
        <v>436.97409099999999</v>
      </c>
      <c r="AC87" s="2">
        <f t="shared" si="48"/>
        <v>-4.8880043896105674E-3</v>
      </c>
      <c r="AD87" s="11">
        <f t="shared" si="49"/>
        <v>2.6304087845365651</v>
      </c>
      <c r="AE87">
        <v>108.352547</v>
      </c>
      <c r="AF87" s="2">
        <f t="shared" si="50"/>
        <v>2.0935169791391761E-3</v>
      </c>
      <c r="AG87" s="11">
        <f t="shared" si="51"/>
        <v>4.2442525831218383</v>
      </c>
      <c r="AH87">
        <v>112.973755</v>
      </c>
      <c r="AI87" s="2">
        <f t="shared" si="52"/>
        <v>2.072874558279203E-3</v>
      </c>
      <c r="AJ87" s="11">
        <f t="shared" si="53"/>
        <v>47.432094800012166</v>
      </c>
      <c r="AK87">
        <v>114.75</v>
      </c>
      <c r="AL87" s="2">
        <f t="shared" si="54"/>
        <v>-1.7971741856598111E-2</v>
      </c>
      <c r="AM87" s="11">
        <f t="shared" si="55"/>
        <v>12.539838183874183</v>
      </c>
      <c r="AN87">
        <v>9</v>
      </c>
      <c r="AO87" s="2">
        <f t="shared" si="56"/>
        <v>5.5865921787709993E-3</v>
      </c>
      <c r="AP87" s="11">
        <f t="shared" si="57"/>
        <v>9.2516242800021473</v>
      </c>
      <c r="AQ87">
        <v>205.23857100000001</v>
      </c>
      <c r="AR87" s="2">
        <f t="shared" si="58"/>
        <v>4.1201699503323752E-3</v>
      </c>
      <c r="AS87" s="11">
        <f t="shared" si="59"/>
        <v>2.3275279568968408</v>
      </c>
      <c r="AT87">
        <v>1039.5500489999999</v>
      </c>
      <c r="AU87" s="2">
        <f t="shared" si="60"/>
        <v>-1.0564864366290672E-2</v>
      </c>
      <c r="AV87" s="11">
        <f t="shared" si="61"/>
        <v>2.4074281585908484</v>
      </c>
      <c r="AW87" s="12">
        <f t="shared" si="32"/>
        <v>115.81006095519848</v>
      </c>
      <c r="AX87" s="7">
        <f t="shared" si="62"/>
        <v>-1.5643368065615393E-3</v>
      </c>
    </row>
    <row r="88" spans="3:50" x14ac:dyDescent="0.3">
      <c r="C88" s="8">
        <v>44966</v>
      </c>
      <c r="D88">
        <v>94.147598000000002</v>
      </c>
      <c r="E88" s="2">
        <f t="shared" si="33"/>
        <v>-3.1217221760970748E-3</v>
      </c>
      <c r="F88" s="11">
        <f t="shared" si="63"/>
        <v>2.2541176609623039</v>
      </c>
      <c r="G88">
        <v>210.855637</v>
      </c>
      <c r="H88" s="2">
        <f t="shared" si="34"/>
        <v>-4.4083393533107529E-3</v>
      </c>
      <c r="I88" s="11">
        <f t="shared" si="35"/>
        <v>2.5468172331979093</v>
      </c>
      <c r="J88">
        <v>1117.4470209999999</v>
      </c>
      <c r="K88" s="2">
        <f t="shared" si="36"/>
        <v>1.1789985919072876E-3</v>
      </c>
      <c r="L88" s="11">
        <f t="shared" si="37"/>
        <v>3.0497526613840096</v>
      </c>
      <c r="M88">
        <v>1574.3739009999999</v>
      </c>
      <c r="N88" s="2">
        <f t="shared" si="38"/>
        <v>1.6661483311944503E-2</v>
      </c>
      <c r="O88" s="11">
        <f t="shared" si="39"/>
        <v>2.816068620341698</v>
      </c>
      <c r="P88">
        <v>77.178093000000004</v>
      </c>
      <c r="Q88" s="2">
        <f t="shared" si="40"/>
        <v>4.4163657279931989E-3</v>
      </c>
      <c r="R88" s="11">
        <f t="shared" si="41"/>
        <v>2.9503336933558253</v>
      </c>
      <c r="S88">
        <v>366.18331899999998</v>
      </c>
      <c r="T88" s="2">
        <f t="shared" si="42"/>
        <v>-3.4615721359647633E-3</v>
      </c>
      <c r="U88" s="11">
        <f t="shared" si="43"/>
        <v>3.5564967684622149</v>
      </c>
      <c r="V88">
        <v>113.41632799999999</v>
      </c>
      <c r="W88" s="2">
        <f t="shared" si="44"/>
        <v>-2.902264960611145E-2</v>
      </c>
      <c r="X88" s="11">
        <f t="shared" si="45"/>
        <v>2.7948402552430678</v>
      </c>
      <c r="Y88">
        <v>2123.3908689999998</v>
      </c>
      <c r="Z88" s="2">
        <f t="shared" si="46"/>
        <v>7.7667504077736371E-3</v>
      </c>
      <c r="AA88" s="11">
        <f t="shared" si="47"/>
        <v>15.073113289400149</v>
      </c>
      <c r="AB88">
        <v>439.76943999999997</v>
      </c>
      <c r="AC88" s="2">
        <f t="shared" si="48"/>
        <v>6.3970589048034654E-3</v>
      </c>
      <c r="AD88" s="11">
        <f t="shared" si="49"/>
        <v>2.647235664474958</v>
      </c>
      <c r="AE88">
        <v>109.672997</v>
      </c>
      <c r="AF88" s="2">
        <f t="shared" si="50"/>
        <v>1.2186607851497833E-2</v>
      </c>
      <c r="AG88" s="11">
        <f t="shared" si="51"/>
        <v>4.2959756249750507</v>
      </c>
      <c r="AH88">
        <v>112.685562</v>
      </c>
      <c r="AI88" s="2">
        <f t="shared" si="52"/>
        <v>-2.5509730113865148E-3</v>
      </c>
      <c r="AJ88" s="11">
        <f t="shared" si="53"/>
        <v>47.311096806303809</v>
      </c>
      <c r="AK88">
        <v>122.050003</v>
      </c>
      <c r="AL88" s="2">
        <f t="shared" si="54"/>
        <v>6.3616583877995625E-2</v>
      </c>
      <c r="AM88" s="11">
        <f t="shared" si="55"/>
        <v>13.337579851515107</v>
      </c>
      <c r="AN88">
        <v>9.1999999999999993</v>
      </c>
      <c r="AO88" s="2">
        <f t="shared" si="56"/>
        <v>2.2222222222222143E-2</v>
      </c>
      <c r="AP88" s="11">
        <f t="shared" si="57"/>
        <v>9.4572159306688608</v>
      </c>
      <c r="AQ88">
        <v>203.60380599999999</v>
      </c>
      <c r="AR88" s="2">
        <f t="shared" si="58"/>
        <v>-7.9651938328882954E-3</v>
      </c>
      <c r="AS88" s="11">
        <f t="shared" si="59"/>
        <v>2.308988745568691</v>
      </c>
      <c r="AT88">
        <v>1049.8000489999999</v>
      </c>
      <c r="AU88" s="2">
        <f t="shared" si="60"/>
        <v>9.8600351275630604E-3</v>
      </c>
      <c r="AV88" s="11">
        <f t="shared" si="61"/>
        <v>2.4311654848016384</v>
      </c>
      <c r="AW88" s="12">
        <f t="shared" si="32"/>
        <v>116.8307982906553</v>
      </c>
      <c r="AX88" s="7">
        <f t="shared" si="62"/>
        <v>8.8138917036897357E-3</v>
      </c>
    </row>
    <row r="89" spans="3:50" x14ac:dyDescent="0.3">
      <c r="C89" s="8">
        <v>44967</v>
      </c>
      <c r="D89">
        <v>95.185997</v>
      </c>
      <c r="E89" s="2">
        <f t="shared" si="33"/>
        <v>1.1029479477532744E-2</v>
      </c>
      <c r="F89" s="11">
        <f t="shared" si="63"/>
        <v>2.2789794054438319</v>
      </c>
      <c r="G89">
        <v>207.85815400000001</v>
      </c>
      <c r="H89" s="2">
        <f t="shared" si="34"/>
        <v>-1.4215806808143272E-2</v>
      </c>
      <c r="I89" s="11">
        <f t="shared" si="35"/>
        <v>2.5106121714351177</v>
      </c>
      <c r="J89">
        <v>1087.5211179999999</v>
      </c>
      <c r="K89" s="2">
        <f t="shared" si="36"/>
        <v>-2.6780601171784824E-2</v>
      </c>
      <c r="L89" s="11">
        <f t="shared" si="37"/>
        <v>2.9680784516868952</v>
      </c>
      <c r="M89">
        <v>1566.146606</v>
      </c>
      <c r="N89" s="2">
        <f t="shared" si="38"/>
        <v>-5.2257567244821113E-3</v>
      </c>
      <c r="O89" s="11">
        <f t="shared" si="39"/>
        <v>2.8013525308123444</v>
      </c>
      <c r="P89">
        <v>77.372009000000006</v>
      </c>
      <c r="Q89" s="2">
        <f t="shared" si="40"/>
        <v>2.5125782778800954E-3</v>
      </c>
      <c r="R89" s="11">
        <f t="shared" si="41"/>
        <v>2.9577466377062489</v>
      </c>
      <c r="S89">
        <v>363.34582499999999</v>
      </c>
      <c r="T89" s="2">
        <f t="shared" si="42"/>
        <v>-7.7488346758908255E-3</v>
      </c>
      <c r="U89" s="11">
        <f t="shared" si="43"/>
        <v>3.5289380629780611</v>
      </c>
      <c r="V89">
        <v>113.31662</v>
      </c>
      <c r="W89" s="2">
        <f t="shared" si="44"/>
        <v>-8.7913267655770344E-4</v>
      </c>
      <c r="X89" s="11">
        <f t="shared" si="45"/>
        <v>2.7923832198489249</v>
      </c>
      <c r="Y89">
        <v>2139.656982</v>
      </c>
      <c r="Z89" s="2">
        <f t="shared" si="46"/>
        <v>7.6604421905894782E-3</v>
      </c>
      <c r="AA89" s="11">
        <f t="shared" si="47"/>
        <v>15.188580002385805</v>
      </c>
      <c r="AB89">
        <v>436.67456099999998</v>
      </c>
      <c r="AC89" s="2">
        <f t="shared" si="48"/>
        <v>-7.0375035609567815E-3</v>
      </c>
      <c r="AD89" s="11">
        <f t="shared" si="49"/>
        <v>2.6286057340595237</v>
      </c>
      <c r="AE89">
        <v>110.01254299999999</v>
      </c>
      <c r="AF89" s="2">
        <f t="shared" si="50"/>
        <v>3.0959854229204442E-3</v>
      </c>
      <c r="AG89" s="11">
        <f t="shared" si="51"/>
        <v>4.3092759028871948</v>
      </c>
      <c r="AH89">
        <v>112.397362</v>
      </c>
      <c r="AI89" s="2">
        <f t="shared" si="52"/>
        <v>-2.5575592372695244E-3</v>
      </c>
      <c r="AJ89" s="11">
        <f t="shared" si="53"/>
        <v>47.190095873641496</v>
      </c>
      <c r="AK89">
        <v>120.449997</v>
      </c>
      <c r="AL89" s="2">
        <f t="shared" si="54"/>
        <v>-1.3109430239014452E-2</v>
      </c>
      <c r="AM89" s="11">
        <f t="shared" si="55"/>
        <v>13.162731778894385</v>
      </c>
      <c r="AN89">
        <v>9.15</v>
      </c>
      <c r="AO89" s="2">
        <f t="shared" si="56"/>
        <v>-5.4347826086955653E-3</v>
      </c>
      <c r="AP89" s="11">
        <f t="shared" si="57"/>
        <v>9.4058180180021829</v>
      </c>
      <c r="AQ89">
        <v>202.91026299999999</v>
      </c>
      <c r="AR89" s="2">
        <f t="shared" si="58"/>
        <v>-3.4063361271351456E-3</v>
      </c>
      <c r="AS89" s="11">
        <f t="shared" si="59"/>
        <v>2.3011235537875119</v>
      </c>
      <c r="AT89">
        <v>1075.349976</v>
      </c>
      <c r="AU89" s="2">
        <f t="shared" si="60"/>
        <v>2.4337898463938856E-2</v>
      </c>
      <c r="AV89" s="11">
        <f t="shared" si="61"/>
        <v>2.4903349435197732</v>
      </c>
      <c r="AW89" s="12">
        <f t="shared" si="32"/>
        <v>116.5146562870893</v>
      </c>
      <c r="AX89" s="7">
        <f t="shared" si="62"/>
        <v>-2.7059817119411411E-3</v>
      </c>
    </row>
    <row r="90" spans="3:50" x14ac:dyDescent="0.3">
      <c r="C90" s="8">
        <v>44970</v>
      </c>
      <c r="D90">
        <v>93.603683000000004</v>
      </c>
      <c r="E90" s="2">
        <f t="shared" si="33"/>
        <v>-1.6623390518250236E-2</v>
      </c>
      <c r="F90" s="11">
        <f t="shared" si="63"/>
        <v>2.2410950408040895</v>
      </c>
      <c r="G90">
        <v>209.38147000000001</v>
      </c>
      <c r="H90" s="2">
        <f t="shared" si="34"/>
        <v>7.3286323903367645E-3</v>
      </c>
      <c r="I90" s="11">
        <f t="shared" si="35"/>
        <v>2.5290115251142709</v>
      </c>
      <c r="J90">
        <v>1084.937866</v>
      </c>
      <c r="K90" s="2">
        <f t="shared" si="36"/>
        <v>-2.3753580112086947E-3</v>
      </c>
      <c r="L90" s="11">
        <f t="shared" si="37"/>
        <v>2.9610282027587846</v>
      </c>
      <c r="M90">
        <v>1526.1301269999999</v>
      </c>
      <c r="N90" s="2">
        <f t="shared" si="38"/>
        <v>-2.5550915122948714E-2</v>
      </c>
      <c r="O90" s="11">
        <f t="shared" si="39"/>
        <v>2.7297754100681004</v>
      </c>
      <c r="P90">
        <v>77.081138999999993</v>
      </c>
      <c r="Q90" s="2">
        <f t="shared" si="40"/>
        <v>-3.7593698775485462E-3</v>
      </c>
      <c r="R90" s="11">
        <f t="shared" si="41"/>
        <v>2.9466273740910354</v>
      </c>
      <c r="S90">
        <v>366.13439899999997</v>
      </c>
      <c r="T90" s="2">
        <f t="shared" si="42"/>
        <v>7.6747104497485452E-3</v>
      </c>
      <c r="U90" s="11">
        <f t="shared" si="43"/>
        <v>3.5560216408065144</v>
      </c>
      <c r="V90">
        <v>107.334221</v>
      </c>
      <c r="W90" s="2">
        <f t="shared" si="44"/>
        <v>-5.2793659041365681E-2</v>
      </c>
      <c r="X90" s="11">
        <f t="shared" si="45"/>
        <v>2.6449630922273899</v>
      </c>
      <c r="Y90">
        <v>2178.6657709999999</v>
      </c>
      <c r="Z90" s="2">
        <f t="shared" si="46"/>
        <v>1.823132835223773E-2</v>
      </c>
      <c r="AA90" s="11">
        <f t="shared" si="47"/>
        <v>15.465487991613532</v>
      </c>
      <c r="AB90">
        <v>429.88586400000003</v>
      </c>
      <c r="AC90" s="2">
        <f t="shared" si="48"/>
        <v>-1.5546353294438764E-2</v>
      </c>
      <c r="AD90" s="11">
        <f t="shared" si="49"/>
        <v>2.587740500646047</v>
      </c>
      <c r="AE90">
        <v>106.65482299999999</v>
      </c>
      <c r="AF90" s="2">
        <f t="shared" si="50"/>
        <v>-3.0521247018169606E-2</v>
      </c>
      <c r="AG90" s="11">
        <f t="shared" si="51"/>
        <v>4.1777514285857285</v>
      </c>
      <c r="AH90">
        <v>109.563416</v>
      </c>
      <c r="AI90" s="2">
        <f t="shared" si="52"/>
        <v>-2.5213634462346146E-2</v>
      </c>
      <c r="AJ90" s="11">
        <f t="shared" si="53"/>
        <v>46.000262046040433</v>
      </c>
      <c r="AK90">
        <v>123.25</v>
      </c>
      <c r="AL90" s="2">
        <f t="shared" si="54"/>
        <v>2.3246185718045265E-2</v>
      </c>
      <c r="AM90" s="11">
        <f t="shared" si="55"/>
        <v>13.46871508638338</v>
      </c>
      <c r="AN90">
        <v>9.0500000000000007</v>
      </c>
      <c r="AO90" s="2">
        <f t="shared" si="56"/>
        <v>-1.0928961748633892E-2</v>
      </c>
      <c r="AP90" s="11">
        <f t="shared" si="57"/>
        <v>9.3030221926688252</v>
      </c>
      <c r="AQ90">
        <v>201.72134399999999</v>
      </c>
      <c r="AR90" s="2">
        <f t="shared" si="58"/>
        <v>-5.8593339854869919E-3</v>
      </c>
      <c r="AS90" s="11">
        <f t="shared" si="59"/>
        <v>2.2876405023440003</v>
      </c>
      <c r="AT90">
        <v>1069.150024</v>
      </c>
      <c r="AU90" s="2">
        <f t="shared" si="60"/>
        <v>-5.7655201919118992E-3</v>
      </c>
      <c r="AV90" s="11">
        <f t="shared" si="61"/>
        <v>2.4759768671182862</v>
      </c>
      <c r="AW90" s="12">
        <f t="shared" si="32"/>
        <v>115.37511890127043</v>
      </c>
      <c r="AX90" s="7">
        <f t="shared" si="62"/>
        <v>-9.7802063888947632E-3</v>
      </c>
    </row>
    <row r="91" spans="3:50" x14ac:dyDescent="0.3">
      <c r="C91" s="8">
        <v>44971</v>
      </c>
      <c r="D91">
        <v>93.554230000000004</v>
      </c>
      <c r="E91" s="2">
        <f t="shared" si="33"/>
        <v>-5.2832322847806701E-4</v>
      </c>
      <c r="F91" s="11">
        <f t="shared" si="63"/>
        <v>2.2399110182368056</v>
      </c>
      <c r="G91">
        <v>208.10385099999999</v>
      </c>
      <c r="H91" s="2">
        <f t="shared" si="34"/>
        <v>-6.101872338559966E-3</v>
      </c>
      <c r="I91" s="11">
        <f t="shared" si="35"/>
        <v>2.5135798196452765</v>
      </c>
      <c r="J91">
        <v>1097.073975</v>
      </c>
      <c r="K91" s="2">
        <f t="shared" si="36"/>
        <v>1.1185994498232432E-2</v>
      </c>
      <c r="L91" s="11">
        <f t="shared" si="37"/>
        <v>2.9941502479439555</v>
      </c>
      <c r="M91">
        <v>1551.2498780000001</v>
      </c>
      <c r="N91" s="2">
        <f t="shared" si="38"/>
        <v>1.6459770078308678E-2</v>
      </c>
      <c r="O91" s="11">
        <f t="shared" si="39"/>
        <v>2.774706885683242</v>
      </c>
      <c r="P91">
        <v>76.741782999999998</v>
      </c>
      <c r="Q91" s="2">
        <f t="shared" si="40"/>
        <v>-4.402581544623918E-3</v>
      </c>
      <c r="R91" s="11">
        <f t="shared" si="41"/>
        <v>2.9336546067949785</v>
      </c>
      <c r="S91">
        <v>378.12039199999998</v>
      </c>
      <c r="T91" s="2">
        <f t="shared" si="42"/>
        <v>3.2736593537063374E-2</v>
      </c>
      <c r="U91" s="11">
        <f t="shared" si="43"/>
        <v>3.6724336758705984</v>
      </c>
      <c r="V91">
        <v>104.941261</v>
      </c>
      <c r="W91" s="2">
        <f t="shared" si="44"/>
        <v>-2.2294474005638887E-2</v>
      </c>
      <c r="X91" s="11">
        <f t="shared" si="45"/>
        <v>2.5859950313218523</v>
      </c>
      <c r="Y91">
        <v>2167.1457519999999</v>
      </c>
      <c r="Z91" s="2">
        <f t="shared" si="46"/>
        <v>-5.287648593621741E-3</v>
      </c>
      <c r="AA91" s="11">
        <f t="shared" si="47"/>
        <v>15.383711925785002</v>
      </c>
      <c r="AB91">
        <v>422.64788800000002</v>
      </c>
      <c r="AC91" s="2">
        <f t="shared" si="48"/>
        <v>-1.6836971405973067E-2</v>
      </c>
      <c r="AD91" s="11">
        <f t="shared" si="49"/>
        <v>2.5441707878305913</v>
      </c>
      <c r="AE91">
        <v>108.352547</v>
      </c>
      <c r="AF91" s="2">
        <f t="shared" si="50"/>
        <v>1.5917929937401931E-2</v>
      </c>
      <c r="AG91" s="11">
        <f t="shared" si="51"/>
        <v>4.2442525831218365</v>
      </c>
      <c r="AH91">
        <v>109.083084</v>
      </c>
      <c r="AI91" s="2">
        <f t="shared" si="52"/>
        <v>-4.3840546191076246E-3</v>
      </c>
      <c r="AJ91" s="11">
        <f t="shared" si="53"/>
        <v>45.798594384737328</v>
      </c>
      <c r="AK91">
        <v>125.300003</v>
      </c>
      <c r="AL91" s="2">
        <f t="shared" si="54"/>
        <v>1.6632884381338808E-2</v>
      </c>
      <c r="AM91" s="11">
        <f t="shared" si="55"/>
        <v>13.692738667180388</v>
      </c>
      <c r="AN91">
        <v>8.8000000000000007</v>
      </c>
      <c r="AO91" s="2">
        <f t="shared" si="56"/>
        <v>-2.7624309392265234E-2</v>
      </c>
      <c r="AP91" s="11">
        <f t="shared" si="57"/>
        <v>9.0460326293354321</v>
      </c>
      <c r="AQ91">
        <v>201.22595200000001</v>
      </c>
      <c r="AR91" s="2">
        <f t="shared" si="58"/>
        <v>-2.4558234154933301E-3</v>
      </c>
      <c r="AS91" s="11">
        <f t="shared" si="59"/>
        <v>2.2820224612321129</v>
      </c>
      <c r="AT91">
        <v>1078.349976</v>
      </c>
      <c r="AU91" s="2">
        <f t="shared" si="60"/>
        <v>8.6049214735834934E-3</v>
      </c>
      <c r="AV91" s="11">
        <f t="shared" si="61"/>
        <v>2.4972824536302483</v>
      </c>
      <c r="AW91" s="12">
        <f t="shared" si="32"/>
        <v>115.20323717834965</v>
      </c>
      <c r="AX91" s="7">
        <f t="shared" si="62"/>
        <v>-1.4897642104955144E-3</v>
      </c>
    </row>
    <row r="92" spans="3:50" x14ac:dyDescent="0.3">
      <c r="C92" s="8">
        <v>44972</v>
      </c>
      <c r="D92">
        <v>93.603683000000004</v>
      </c>
      <c r="E92" s="2">
        <f t="shared" si="33"/>
        <v>5.2860250145814192E-4</v>
      </c>
      <c r="F92" s="11">
        <f t="shared" si="63"/>
        <v>2.2410950408040891</v>
      </c>
      <c r="G92">
        <v>209.234039</v>
      </c>
      <c r="H92" s="2">
        <f t="shared" si="34"/>
        <v>5.4308846019384127E-3</v>
      </c>
      <c r="I92" s="11">
        <f t="shared" si="35"/>
        <v>2.5272307815835311</v>
      </c>
      <c r="J92">
        <v>1104.336182</v>
      </c>
      <c r="K92" s="2">
        <f t="shared" si="36"/>
        <v>6.6196146891552843E-3</v>
      </c>
      <c r="L92" s="11">
        <f t="shared" si="37"/>
        <v>3.0139703689067834</v>
      </c>
      <c r="M92">
        <v>1554.9498289999999</v>
      </c>
      <c r="N92" s="2">
        <f t="shared" si="38"/>
        <v>2.3851418475340225E-3</v>
      </c>
      <c r="O92" s="11">
        <f t="shared" si="39"/>
        <v>2.781324955190926</v>
      </c>
      <c r="P92">
        <v>77.081138999999993</v>
      </c>
      <c r="Q92" s="2">
        <f t="shared" si="40"/>
        <v>4.4220499802565261E-3</v>
      </c>
      <c r="R92" s="11">
        <f t="shared" si="41"/>
        <v>2.9466273740910358</v>
      </c>
      <c r="S92">
        <v>379.85964999999999</v>
      </c>
      <c r="T92" s="2">
        <f t="shared" si="42"/>
        <v>4.599746633077606E-3</v>
      </c>
      <c r="U92" s="11">
        <f t="shared" si="43"/>
        <v>3.6893259403063849</v>
      </c>
      <c r="V92">
        <v>109.428062</v>
      </c>
      <c r="W92" s="2">
        <f t="shared" si="44"/>
        <v>4.2755356255915311E-2</v>
      </c>
      <c r="X92" s="11">
        <f t="shared" si="45"/>
        <v>2.6965601701620447</v>
      </c>
      <c r="Y92">
        <v>2150.7316890000002</v>
      </c>
      <c r="Z92" s="2">
        <f t="shared" si="46"/>
        <v>-7.574046639388099E-3</v>
      </c>
      <c r="AA92" s="11">
        <f t="shared" si="47"/>
        <v>15.267194974172195</v>
      </c>
      <c r="AB92">
        <v>422.847534</v>
      </c>
      <c r="AC92" s="2">
        <f t="shared" si="48"/>
        <v>4.7236956735940971E-4</v>
      </c>
      <c r="AD92" s="11">
        <f t="shared" si="49"/>
        <v>2.5453725766849273</v>
      </c>
      <c r="AE92">
        <v>111.93662999999999</v>
      </c>
      <c r="AF92" s="2">
        <f t="shared" si="50"/>
        <v>3.3077976468794956E-2</v>
      </c>
      <c r="AG92" s="11">
        <f t="shared" si="51"/>
        <v>4.3846438701939627</v>
      </c>
      <c r="AH92">
        <v>111.292603</v>
      </c>
      <c r="AI92" s="2">
        <f t="shared" si="52"/>
        <v>2.0255377084865023E-2</v>
      </c>
      <c r="AJ92" s="11">
        <f t="shared" si="53"/>
        <v>46.726262183956962</v>
      </c>
      <c r="AK92">
        <v>123.849998</v>
      </c>
      <c r="AL92" s="2">
        <f t="shared" si="54"/>
        <v>-1.1572266283185972E-2</v>
      </c>
      <c r="AM92" s="11">
        <f t="shared" si="55"/>
        <v>13.534282649177699</v>
      </c>
      <c r="AN92">
        <v>9</v>
      </c>
      <c r="AO92" s="2">
        <f t="shared" si="56"/>
        <v>2.2727272727272707E-2</v>
      </c>
      <c r="AP92" s="11">
        <f t="shared" si="57"/>
        <v>9.2516242800021455</v>
      </c>
      <c r="AQ92">
        <v>203.35611</v>
      </c>
      <c r="AR92" s="2">
        <f t="shared" si="58"/>
        <v>1.0585900967684303E-2</v>
      </c>
      <c r="AS92" s="11">
        <f t="shared" si="59"/>
        <v>2.3061797250127474</v>
      </c>
      <c r="AT92">
        <v>1106.5</v>
      </c>
      <c r="AU92" s="2">
        <f t="shared" si="60"/>
        <v>2.610471982799023E-2</v>
      </c>
      <c r="AV92" s="11">
        <f t="shared" si="61"/>
        <v>2.5624733124136219</v>
      </c>
      <c r="AW92" s="12">
        <f t="shared" si="32"/>
        <v>116.47416820265904</v>
      </c>
      <c r="AX92" s="7">
        <f t="shared" si="62"/>
        <v>1.1032077356835313E-2</v>
      </c>
    </row>
    <row r="93" spans="3:50" x14ac:dyDescent="0.3">
      <c r="C93" s="8">
        <v>44973</v>
      </c>
      <c r="D93">
        <v>96.669410999999997</v>
      </c>
      <c r="E93" s="2">
        <f t="shared" si="33"/>
        <v>3.2752215529809892E-2</v>
      </c>
      <c r="F93" s="11">
        <f t="shared" si="63"/>
        <v>2.3144958686032928</v>
      </c>
      <c r="G93">
        <v>211.74014299999999</v>
      </c>
      <c r="H93" s="2">
        <f t="shared" si="34"/>
        <v>1.1977515761668167E-2</v>
      </c>
      <c r="I93" s="11">
        <f t="shared" si="35"/>
        <v>2.5575007281033209</v>
      </c>
      <c r="J93">
        <v>1099.705933</v>
      </c>
      <c r="K93" s="2">
        <f t="shared" si="36"/>
        <v>-4.1927893656571458E-3</v>
      </c>
      <c r="L93" s="11">
        <f t="shared" si="37"/>
        <v>3.0013334259956252</v>
      </c>
      <c r="M93">
        <v>1559.5745850000001</v>
      </c>
      <c r="N93" s="2">
        <f t="shared" si="38"/>
        <v>2.9742155751573129E-3</v>
      </c>
      <c r="O93" s="11">
        <f t="shared" si="39"/>
        <v>2.7895972151922286</v>
      </c>
      <c r="P93">
        <v>77.372009000000006</v>
      </c>
      <c r="Q93" s="2">
        <f t="shared" si="40"/>
        <v>3.7735560705713933E-3</v>
      </c>
      <c r="R93" s="11">
        <f t="shared" si="41"/>
        <v>2.9577466377062489</v>
      </c>
      <c r="S93">
        <v>380.20748900000001</v>
      </c>
      <c r="T93" s="2">
        <f t="shared" si="42"/>
        <v>9.1570399751605969E-4</v>
      </c>
      <c r="U93" s="11">
        <f t="shared" si="43"/>
        <v>3.6927042708180631</v>
      </c>
      <c r="V93">
        <v>110.42512499999999</v>
      </c>
      <c r="W93" s="2">
        <f t="shared" si="44"/>
        <v>9.1115841930928809E-3</v>
      </c>
      <c r="X93" s="11">
        <f t="shared" si="45"/>
        <v>2.7211301051842169</v>
      </c>
      <c r="Y93">
        <v>2153.9453130000002</v>
      </c>
      <c r="Z93" s="2">
        <f t="shared" si="46"/>
        <v>1.4942003302578222E-3</v>
      </c>
      <c r="AA93" s="11">
        <f t="shared" si="47"/>
        <v>15.290007221944714</v>
      </c>
      <c r="AB93">
        <v>428.98736600000001</v>
      </c>
      <c r="AC93" s="2">
        <f t="shared" si="48"/>
        <v>1.4520202924962478E-2</v>
      </c>
      <c r="AD93" s="11">
        <f t="shared" si="49"/>
        <v>2.582331903018027</v>
      </c>
      <c r="AE93">
        <v>113.370262</v>
      </c>
      <c r="AF93" s="2">
        <f t="shared" si="50"/>
        <v>1.2807532261780663E-2</v>
      </c>
      <c r="AG93" s="11">
        <f t="shared" si="51"/>
        <v>4.4408003380178904</v>
      </c>
      <c r="AH93">
        <v>111.868996</v>
      </c>
      <c r="AI93" s="2">
        <f t="shared" si="52"/>
        <v>5.1790773552129465E-3</v>
      </c>
      <c r="AJ93" s="11">
        <f t="shared" si="53"/>
        <v>46.968261110327639</v>
      </c>
      <c r="AK93">
        <v>121.800003</v>
      </c>
      <c r="AL93" s="2">
        <f t="shared" si="54"/>
        <v>-1.6552240880940428E-2</v>
      </c>
      <c r="AM93" s="11">
        <f t="shared" si="55"/>
        <v>13.310259942617778</v>
      </c>
      <c r="AN93">
        <v>8.9</v>
      </c>
      <c r="AO93" s="2">
        <f t="shared" si="56"/>
        <v>-1.1111111111111072E-2</v>
      </c>
      <c r="AP93" s="11">
        <f t="shared" si="57"/>
        <v>9.1488284546687879</v>
      </c>
      <c r="AQ93">
        <v>203.257034</v>
      </c>
      <c r="AR93" s="2">
        <f t="shared" si="58"/>
        <v>-4.8720444150907039E-4</v>
      </c>
      <c r="AS93" s="11">
        <f t="shared" si="59"/>
        <v>2.305056144007803</v>
      </c>
      <c r="AT93">
        <v>1123.900024</v>
      </c>
      <c r="AU93" s="2">
        <f t="shared" si="60"/>
        <v>1.5725281518300882E-2</v>
      </c>
      <c r="AV93" s="11">
        <f t="shared" si="61"/>
        <v>2.6027689266344591</v>
      </c>
      <c r="AW93" s="12">
        <f t="shared" si="32"/>
        <v>116.6828222928401</v>
      </c>
      <c r="AX93" s="7">
        <f t="shared" si="62"/>
        <v>1.791419448628373E-3</v>
      </c>
    </row>
    <row r="94" spans="3:50" x14ac:dyDescent="0.3">
      <c r="C94" s="8">
        <v>44974</v>
      </c>
      <c r="D94">
        <v>95.383780999999999</v>
      </c>
      <c r="E94" s="2">
        <f t="shared" si="33"/>
        <v>-1.3299243128728655E-2</v>
      </c>
      <c r="F94" s="11">
        <f t="shared" si="63"/>
        <v>2.2837148253262995</v>
      </c>
      <c r="G94">
        <v>213.75483700000001</v>
      </c>
      <c r="H94" s="2">
        <f t="shared" si="34"/>
        <v>9.514936428469456E-3</v>
      </c>
      <c r="I94" s="11">
        <f t="shared" si="35"/>
        <v>2.5818351849469883</v>
      </c>
      <c r="J94">
        <v>1081.5749510000001</v>
      </c>
      <c r="K94" s="2">
        <f t="shared" si="36"/>
        <v>-1.6487118470424722E-2</v>
      </c>
      <c r="L94" s="11">
        <f t="shared" si="37"/>
        <v>2.9518500862319899</v>
      </c>
      <c r="M94">
        <v>1542.049072</v>
      </c>
      <c r="N94" s="2">
        <f t="shared" si="38"/>
        <v>-1.1237367656898645E-2</v>
      </c>
      <c r="O94" s="11">
        <f t="shared" si="39"/>
        <v>2.7582494856704529</v>
      </c>
      <c r="P94">
        <v>78.099189999999993</v>
      </c>
      <c r="Q94" s="2">
        <f t="shared" si="40"/>
        <v>9.3985022412947927E-3</v>
      </c>
      <c r="R94" s="11">
        <f t="shared" si="41"/>
        <v>2.985545026109913</v>
      </c>
      <c r="S94">
        <v>381.05230699999998</v>
      </c>
      <c r="T94" s="2">
        <f t="shared" si="42"/>
        <v>2.2219920028980766E-3</v>
      </c>
      <c r="U94" s="11">
        <f t="shared" si="43"/>
        <v>3.7009094301768886</v>
      </c>
      <c r="V94">
        <v>110.823959</v>
      </c>
      <c r="W94" s="2">
        <f t="shared" si="44"/>
        <v>3.6118048315545437E-3</v>
      </c>
      <c r="X94" s="11">
        <f t="shared" si="45"/>
        <v>2.7309582960454097</v>
      </c>
      <c r="Y94">
        <v>2201.4580080000001</v>
      </c>
      <c r="Z94" s="2">
        <f t="shared" si="46"/>
        <v>2.2058450004853958E-2</v>
      </c>
      <c r="AA94" s="11">
        <f t="shared" si="47"/>
        <v>15.627281081823838</v>
      </c>
      <c r="AB94">
        <v>433.080536</v>
      </c>
      <c r="AC94" s="2">
        <f t="shared" si="48"/>
        <v>9.5414698063625014E-3</v>
      </c>
      <c r="AD94" s="11">
        <f t="shared" si="49"/>
        <v>2.60697114490068</v>
      </c>
      <c r="AE94">
        <v>112.049812</v>
      </c>
      <c r="AF94" s="2">
        <f t="shared" si="50"/>
        <v>-1.1647234263249651E-2</v>
      </c>
      <c r="AG94" s="11">
        <f t="shared" si="51"/>
        <v>4.389077296164678</v>
      </c>
      <c r="AH94">
        <v>111.052437</v>
      </c>
      <c r="AI94" s="2">
        <f t="shared" si="52"/>
        <v>-7.2992431254143009E-3</v>
      </c>
      <c r="AJ94" s="11">
        <f t="shared" si="53"/>
        <v>46.625428353305416</v>
      </c>
      <c r="AK94">
        <v>119.349998</v>
      </c>
      <c r="AL94" s="2">
        <f t="shared" si="54"/>
        <v>-2.0114983084195903E-2</v>
      </c>
      <c r="AM94" s="11">
        <f t="shared" si="55"/>
        <v>13.042524289025771</v>
      </c>
      <c r="AN94">
        <v>8.9</v>
      </c>
      <c r="AO94" s="2">
        <f t="shared" si="56"/>
        <v>0</v>
      </c>
      <c r="AP94" s="11">
        <f t="shared" si="57"/>
        <v>9.1488284546687879</v>
      </c>
      <c r="AQ94">
        <v>202.81118799999999</v>
      </c>
      <c r="AR94" s="2">
        <f t="shared" si="58"/>
        <v>-2.1935083437261138E-3</v>
      </c>
      <c r="AS94" s="11">
        <f t="shared" si="59"/>
        <v>2.2999999841231649</v>
      </c>
      <c r="AT94">
        <v>1103.849976</v>
      </c>
      <c r="AU94" s="2">
        <f t="shared" si="60"/>
        <v>-1.7839707778136038E-2</v>
      </c>
      <c r="AV94" s="11">
        <f t="shared" si="61"/>
        <v>2.5563362895692876</v>
      </c>
      <c r="AW94" s="12">
        <f t="shared" si="32"/>
        <v>116.28950922808956</v>
      </c>
      <c r="AX94" s="7">
        <f t="shared" si="62"/>
        <v>-3.3707880647885213E-3</v>
      </c>
    </row>
    <row r="95" spans="3:50" x14ac:dyDescent="0.3">
      <c r="C95" s="8">
        <v>44977</v>
      </c>
      <c r="D95">
        <v>93.850921999999997</v>
      </c>
      <c r="E95" s="2">
        <f t="shared" si="33"/>
        <v>-1.6070436545181588E-2</v>
      </c>
      <c r="F95" s="11">
        <f t="shared" si="63"/>
        <v>2.2470145311386029</v>
      </c>
      <c r="G95">
        <v>214.54106100000001</v>
      </c>
      <c r="H95" s="2">
        <f t="shared" si="34"/>
        <v>3.6781577017599432E-3</v>
      </c>
      <c r="I95" s="11">
        <f t="shared" si="35"/>
        <v>2.5913315819171761</v>
      </c>
      <c r="J95">
        <v>1087.5698239999999</v>
      </c>
      <c r="K95" s="2">
        <f t="shared" si="36"/>
        <v>5.5427254435369555E-3</v>
      </c>
      <c r="L95" s="11">
        <f t="shared" si="37"/>
        <v>2.9682113808104549</v>
      </c>
      <c r="M95">
        <v>1550.470947</v>
      </c>
      <c r="N95" s="2">
        <f t="shared" si="38"/>
        <v>5.4614831349544257E-3</v>
      </c>
      <c r="O95" s="11">
        <f t="shared" si="39"/>
        <v>2.7733136187184386</v>
      </c>
      <c r="P95">
        <v>77.129615999999999</v>
      </c>
      <c r="Q95" s="2">
        <f t="shared" si="40"/>
        <v>-1.241464860262953E-2</v>
      </c>
      <c r="R95" s="11">
        <f t="shared" si="41"/>
        <v>2.9484805337234299</v>
      </c>
      <c r="S95">
        <v>381.69830300000001</v>
      </c>
      <c r="T95" s="2">
        <f t="shared" si="42"/>
        <v>1.6952948142103796E-3</v>
      </c>
      <c r="U95" s="11">
        <f t="shared" si="43"/>
        <v>3.7071835627417298</v>
      </c>
      <c r="V95">
        <v>118.301956</v>
      </c>
      <c r="W95" s="2">
        <f t="shared" si="44"/>
        <v>6.7476356804759163E-2</v>
      </c>
      <c r="X95" s="11">
        <f t="shared" si="45"/>
        <v>2.9152334124482868</v>
      </c>
      <c r="Y95">
        <v>2200.617432</v>
      </c>
      <c r="Z95" s="2">
        <f t="shared" si="46"/>
        <v>-3.8182695147737089E-4</v>
      </c>
      <c r="AA95" s="11">
        <f t="shared" si="47"/>
        <v>15.621314164728485</v>
      </c>
      <c r="AB95">
        <v>427.63958700000001</v>
      </c>
      <c r="AC95" s="2">
        <f t="shared" si="48"/>
        <v>-1.2563365350596101E-2</v>
      </c>
      <c r="AD95" s="11">
        <f t="shared" si="49"/>
        <v>2.5742188139488311</v>
      </c>
      <c r="AE95">
        <v>111.10663599999999</v>
      </c>
      <c r="AF95" s="2">
        <f t="shared" si="50"/>
        <v>-8.417470615658007E-3</v>
      </c>
      <c r="AG95" s="11">
        <f t="shared" si="51"/>
        <v>4.3521323669943603</v>
      </c>
      <c r="AH95">
        <v>109.083084</v>
      </c>
      <c r="AI95" s="2">
        <f t="shared" si="52"/>
        <v>-1.7733541498058281E-2</v>
      </c>
      <c r="AJ95" s="11">
        <f t="shared" si="53"/>
        <v>45.798594384737335</v>
      </c>
      <c r="AK95">
        <v>119.800003</v>
      </c>
      <c r="AL95" s="2">
        <f t="shared" si="54"/>
        <v>3.7704650820353791E-3</v>
      </c>
      <c r="AM95" s="11">
        <f t="shared" si="55"/>
        <v>13.09170067143914</v>
      </c>
      <c r="AN95">
        <v>8.5500000000000007</v>
      </c>
      <c r="AO95" s="2">
        <f t="shared" si="56"/>
        <v>-3.9325842696629199E-2</v>
      </c>
      <c r="AP95" s="11">
        <f t="shared" si="57"/>
        <v>8.7890430660020371</v>
      </c>
      <c r="AQ95">
        <v>201.91949500000001</v>
      </c>
      <c r="AR95" s="2">
        <f t="shared" si="58"/>
        <v>-4.3966657302948464E-3</v>
      </c>
      <c r="AS95" s="11">
        <f t="shared" si="59"/>
        <v>2.2898876530132917</v>
      </c>
      <c r="AT95">
        <v>1130.6999510000001</v>
      </c>
      <c r="AU95" s="2">
        <f t="shared" si="60"/>
        <v>2.4323934940231551E-2</v>
      </c>
      <c r="AV95" s="11">
        <f t="shared" si="61"/>
        <v>2.6185164471621238</v>
      </c>
      <c r="AW95" s="12">
        <f t="shared" si="32"/>
        <v>115.28617618952373</v>
      </c>
      <c r="AX95" s="7">
        <f t="shared" si="62"/>
        <v>-8.6278895252528409E-3</v>
      </c>
    </row>
    <row r="96" spans="3:50" x14ac:dyDescent="0.3">
      <c r="C96" s="8">
        <v>44978</v>
      </c>
      <c r="D96">
        <v>94.493735999999998</v>
      </c>
      <c r="E96" s="2">
        <f t="shared" si="33"/>
        <v>6.8493093759909307E-3</v>
      </c>
      <c r="F96" s="11">
        <f t="shared" si="63"/>
        <v>2.2624050288347184</v>
      </c>
      <c r="G96">
        <v>210.36424299999999</v>
      </c>
      <c r="H96" s="2">
        <f t="shared" si="34"/>
        <v>-1.9468618177478025E-2</v>
      </c>
      <c r="I96" s="11">
        <f t="shared" si="35"/>
        <v>2.5408819367775903</v>
      </c>
      <c r="J96">
        <v>1077.3344729999999</v>
      </c>
      <c r="K96" s="2">
        <f t="shared" si="36"/>
        <v>-9.4112127553844793E-3</v>
      </c>
      <c r="L96" s="11">
        <f t="shared" si="37"/>
        <v>2.9402769120026941</v>
      </c>
      <c r="M96">
        <v>1537.862427</v>
      </c>
      <c r="N96" s="2">
        <f t="shared" si="38"/>
        <v>-8.1320582139228215E-3</v>
      </c>
      <c r="O96" s="11">
        <f t="shared" si="39"/>
        <v>2.7507608709255553</v>
      </c>
      <c r="P96">
        <v>76.790260000000004</v>
      </c>
      <c r="Q96" s="2">
        <f t="shared" si="40"/>
        <v>-4.3998144629683322E-3</v>
      </c>
      <c r="R96" s="11">
        <f t="shared" si="41"/>
        <v>2.935507766427373</v>
      </c>
      <c r="S96">
        <v>379.90933200000001</v>
      </c>
      <c r="T96" s="2">
        <f t="shared" si="42"/>
        <v>-4.6868717674125593E-3</v>
      </c>
      <c r="U96" s="11">
        <f t="shared" si="43"/>
        <v>3.6898084687648995</v>
      </c>
      <c r="V96">
        <v>116.557091</v>
      </c>
      <c r="W96" s="2">
        <f t="shared" si="44"/>
        <v>-1.4749248947329319E-2</v>
      </c>
      <c r="X96" s="11">
        <f t="shared" si="45"/>
        <v>2.8722359091085146</v>
      </c>
      <c r="Y96">
        <v>2204.5234380000002</v>
      </c>
      <c r="Z96" s="2">
        <f t="shared" si="46"/>
        <v>1.774959128834297E-3</v>
      </c>
      <c r="AA96" s="11">
        <f t="shared" si="47"/>
        <v>15.649041358909558</v>
      </c>
      <c r="AB96">
        <v>432.481537</v>
      </c>
      <c r="AC96" s="2">
        <f t="shared" si="48"/>
        <v>1.1322501815062225E-2</v>
      </c>
      <c r="AD96" s="11">
        <f t="shared" si="49"/>
        <v>2.6033654111421343</v>
      </c>
      <c r="AE96">
        <v>112.879807</v>
      </c>
      <c r="AF96" s="2">
        <f t="shared" si="50"/>
        <v>1.595918177200506E-2</v>
      </c>
      <c r="AG96" s="11">
        <f t="shared" si="51"/>
        <v>4.4215888385350501</v>
      </c>
      <c r="AH96">
        <v>109.46734600000001</v>
      </c>
      <c r="AI96" s="2">
        <f t="shared" si="52"/>
        <v>3.5226543466631011E-3</v>
      </c>
      <c r="AJ96" s="11">
        <f t="shared" si="53"/>
        <v>45.959927002317791</v>
      </c>
      <c r="AK96">
        <v>119.949997</v>
      </c>
      <c r="AL96" s="2">
        <f t="shared" si="54"/>
        <v>1.2520366965265151E-3</v>
      </c>
      <c r="AM96" s="11">
        <f t="shared" si="55"/>
        <v>13.108091961099722</v>
      </c>
      <c r="AN96">
        <v>8.4</v>
      </c>
      <c r="AO96" s="2">
        <f t="shared" si="56"/>
        <v>-1.7543859649122862E-2</v>
      </c>
      <c r="AP96" s="11">
        <f t="shared" si="57"/>
        <v>8.6348493280020016</v>
      </c>
      <c r="AQ96">
        <v>206.031204</v>
      </c>
      <c r="AR96" s="2">
        <f t="shared" si="58"/>
        <v>2.0363110555521091E-2</v>
      </c>
      <c r="AS96" s="11">
        <f t="shared" si="59"/>
        <v>2.3365168884513241</v>
      </c>
      <c r="AT96">
        <v>1125.8000489999999</v>
      </c>
      <c r="AU96" s="2">
        <f t="shared" si="60"/>
        <v>-4.333512171524001E-3</v>
      </c>
      <c r="AV96" s="11">
        <f t="shared" si="61"/>
        <v>2.6071690742670111</v>
      </c>
      <c r="AW96" s="12">
        <f t="shared" si="32"/>
        <v>115.31242675556594</v>
      </c>
      <c r="AX96" s="7">
        <f t="shared" si="62"/>
        <v>2.2769916489417952E-4</v>
      </c>
    </row>
    <row r="97" spans="3:50" x14ac:dyDescent="0.3">
      <c r="C97" s="8">
        <v>44979</v>
      </c>
      <c r="D97">
        <v>93.949805999999995</v>
      </c>
      <c r="E97" s="2">
        <f t="shared" si="33"/>
        <v>-5.7562545733190751E-3</v>
      </c>
      <c r="F97" s="11">
        <f t="shared" si="63"/>
        <v>2.2493820495407886</v>
      </c>
      <c r="G97">
        <v>208.202133</v>
      </c>
      <c r="H97" s="2">
        <f t="shared" si="34"/>
        <v>-1.0277934924520338E-2</v>
      </c>
      <c r="I97" s="11">
        <f t="shared" si="35"/>
        <v>2.5147669175805012</v>
      </c>
      <c r="J97">
        <v>1065.052124</v>
      </c>
      <c r="K97" s="2">
        <f t="shared" si="36"/>
        <v>-1.1400683174834114E-2</v>
      </c>
      <c r="L97" s="11">
        <f t="shared" si="37"/>
        <v>2.9067557464826717</v>
      </c>
      <c r="M97">
        <v>1520.6290280000001</v>
      </c>
      <c r="N97" s="2">
        <f t="shared" si="38"/>
        <v>-1.1206073246498471E-2</v>
      </c>
      <c r="O97" s="11">
        <f t="shared" si="39"/>
        <v>2.7199356431223616</v>
      </c>
      <c r="P97">
        <v>74.948074000000005</v>
      </c>
      <c r="Q97" s="2">
        <f t="shared" si="40"/>
        <v>-2.398983933639498E-2</v>
      </c>
      <c r="R97" s="11">
        <f t="shared" si="41"/>
        <v>2.8650854067400404</v>
      </c>
      <c r="S97">
        <v>381.49954200000002</v>
      </c>
      <c r="T97" s="2">
        <f t="shared" si="42"/>
        <v>4.1857618806795394E-3</v>
      </c>
      <c r="U97" s="11">
        <f t="shared" si="43"/>
        <v>3.7052531284004644</v>
      </c>
      <c r="V97">
        <v>117.653862</v>
      </c>
      <c r="W97" s="2">
        <f t="shared" si="44"/>
        <v>9.4097320942918561E-3</v>
      </c>
      <c r="X97" s="11">
        <f t="shared" si="45"/>
        <v>2.8992628795248305</v>
      </c>
      <c r="Y97">
        <v>2170.2114259999998</v>
      </c>
      <c r="Z97" s="2">
        <f t="shared" si="46"/>
        <v>-1.5564367068435003E-2</v>
      </c>
      <c r="AA97" s="11">
        <f t="shared" si="47"/>
        <v>15.405473934930368</v>
      </c>
      <c r="AB97">
        <v>430.53476000000001</v>
      </c>
      <c r="AC97" s="2">
        <f t="shared" si="48"/>
        <v>-4.5014106579074342E-3</v>
      </c>
      <c r="AD97" s="11">
        <f t="shared" si="49"/>
        <v>2.5916465943339917</v>
      </c>
      <c r="AE97">
        <v>110.427544</v>
      </c>
      <c r="AF97" s="2">
        <f t="shared" si="50"/>
        <v>-2.1724549901117385E-2</v>
      </c>
      <c r="AG97" s="11">
        <f t="shared" si="51"/>
        <v>4.3255318111700714</v>
      </c>
      <c r="AH97">
        <v>107.64209700000001</v>
      </c>
      <c r="AI97" s="2">
        <f t="shared" si="52"/>
        <v>-1.6673912967616888E-2</v>
      </c>
      <c r="AJ97" s="11">
        <f t="shared" si="53"/>
        <v>45.193595179483118</v>
      </c>
      <c r="AK97">
        <v>115.550003</v>
      </c>
      <c r="AL97" s="2">
        <f t="shared" si="54"/>
        <v>-3.6681901709426423E-2</v>
      </c>
      <c r="AM97" s="11">
        <f t="shared" si="55"/>
        <v>12.627262220184539</v>
      </c>
      <c r="AN97">
        <v>8.3000000000000007</v>
      </c>
      <c r="AO97" s="2">
        <f t="shared" si="56"/>
        <v>-1.1904761904761862E-2</v>
      </c>
      <c r="AP97" s="11">
        <f t="shared" si="57"/>
        <v>8.5320535026686439</v>
      </c>
      <c r="AQ97">
        <v>200.433334</v>
      </c>
      <c r="AR97" s="2">
        <f t="shared" si="58"/>
        <v>-2.717001061645008E-2</v>
      </c>
      <c r="AS97" s="11">
        <f t="shared" si="59"/>
        <v>2.2730336997865868</v>
      </c>
      <c r="AT97">
        <v>1114.3000489999999</v>
      </c>
      <c r="AU97" s="2">
        <f t="shared" si="60"/>
        <v>-1.0214957807307745E-2</v>
      </c>
      <c r="AV97" s="11">
        <f t="shared" si="61"/>
        <v>2.580536952176856</v>
      </c>
      <c r="AW97" s="12">
        <f t="shared" si="32"/>
        <v>113.38957566612584</v>
      </c>
      <c r="AX97" s="7">
        <f t="shared" si="62"/>
        <v>-1.6675141990689979E-2</v>
      </c>
    </row>
    <row r="98" spans="3:50" x14ac:dyDescent="0.3">
      <c r="C98" s="8">
        <v>44980</v>
      </c>
      <c r="D98">
        <v>94.345389999999995</v>
      </c>
      <c r="E98" s="2">
        <f t="shared" si="33"/>
        <v>4.2105887903589601E-3</v>
      </c>
      <c r="F98" s="11">
        <f t="shared" si="63"/>
        <v>2.2588532723838197</v>
      </c>
      <c r="G98">
        <v>211.1996</v>
      </c>
      <c r="H98" s="2">
        <f t="shared" si="34"/>
        <v>1.4396908219955762E-2</v>
      </c>
      <c r="I98" s="11">
        <f t="shared" si="35"/>
        <v>2.5509717860874885</v>
      </c>
      <c r="J98">
        <v>1066.758057</v>
      </c>
      <c r="K98" s="2">
        <f t="shared" si="36"/>
        <v>1.6017366301219749E-3</v>
      </c>
      <c r="L98" s="11">
        <f t="shared" si="37"/>
        <v>2.9114116036366307</v>
      </c>
      <c r="M98">
        <v>1509.821533</v>
      </c>
      <c r="N98" s="2">
        <f t="shared" si="38"/>
        <v>-7.1072528545732538E-3</v>
      </c>
      <c r="O98" s="11">
        <f t="shared" si="39"/>
        <v>2.7006043727585247</v>
      </c>
      <c r="P98">
        <v>74.851112000000001</v>
      </c>
      <c r="Q98" s="2">
        <f t="shared" si="40"/>
        <v>-1.2937223710378642E-3</v>
      </c>
      <c r="R98" s="11">
        <f t="shared" si="41"/>
        <v>2.8613787816544067</v>
      </c>
      <c r="S98">
        <v>385.22659299999998</v>
      </c>
      <c r="T98" s="2">
        <f t="shared" si="42"/>
        <v>9.7694769971701234E-3</v>
      </c>
      <c r="U98" s="11">
        <f t="shared" si="43"/>
        <v>3.7414515136070654</v>
      </c>
      <c r="V98">
        <v>117.95298</v>
      </c>
      <c r="W98" s="2">
        <f t="shared" si="44"/>
        <v>2.5423559831805331E-3</v>
      </c>
      <c r="X98" s="11">
        <f t="shared" si="45"/>
        <v>2.9066338378534038</v>
      </c>
      <c r="Y98">
        <v>2135.0092770000001</v>
      </c>
      <c r="Z98" s="2">
        <f t="shared" si="46"/>
        <v>-1.6220608083739596E-2</v>
      </c>
      <c r="AA98" s="11">
        <f t="shared" si="47"/>
        <v>15.155587779887597</v>
      </c>
      <c r="AB98">
        <v>427.53973400000001</v>
      </c>
      <c r="AC98" s="2">
        <f t="shared" si="48"/>
        <v>-6.9565254150443234E-3</v>
      </c>
      <c r="AD98" s="11">
        <f t="shared" si="49"/>
        <v>2.5736177389336943</v>
      </c>
      <c r="AE98">
        <v>111.332993</v>
      </c>
      <c r="AF98" s="2">
        <f t="shared" si="50"/>
        <v>8.1994850849893552E-3</v>
      </c>
      <c r="AG98" s="11">
        <f t="shared" si="51"/>
        <v>4.3609989447404072</v>
      </c>
      <c r="AH98">
        <v>108.362595</v>
      </c>
      <c r="AI98" s="2">
        <f t="shared" si="52"/>
        <v>6.6934593442562473E-3</v>
      </c>
      <c r="AJ98" s="11">
        <f t="shared" si="53"/>
        <v>45.496096671437762</v>
      </c>
      <c r="AK98">
        <v>115.900002</v>
      </c>
      <c r="AL98" s="2">
        <f t="shared" si="54"/>
        <v>3.0289830455478839E-3</v>
      </c>
      <c r="AM98" s="11">
        <f t="shared" si="55"/>
        <v>12.665509983361165</v>
      </c>
      <c r="AN98">
        <v>8.15</v>
      </c>
      <c r="AO98" s="2">
        <f t="shared" si="56"/>
        <v>-1.8072289156626509E-2</v>
      </c>
      <c r="AP98" s="11">
        <f t="shared" si="57"/>
        <v>8.3778597646686084</v>
      </c>
      <c r="AQ98">
        <v>199.442566</v>
      </c>
      <c r="AR98" s="2">
        <f t="shared" si="58"/>
        <v>-4.9431298688071834E-3</v>
      </c>
      <c r="AS98" s="11">
        <f t="shared" si="59"/>
        <v>2.2617977990123665</v>
      </c>
      <c r="AT98">
        <v>1117.3000489999999</v>
      </c>
      <c r="AU98" s="2">
        <f t="shared" si="60"/>
        <v>2.6922730575955622E-3</v>
      </c>
      <c r="AV98" s="11">
        <f t="shared" si="61"/>
        <v>2.5874844622873314</v>
      </c>
      <c r="AW98" s="12">
        <f t="shared" si="32"/>
        <v>113.41025831231028</v>
      </c>
      <c r="AX98" s="7">
        <f t="shared" si="62"/>
        <v>1.8240341815323191E-4</v>
      </c>
    </row>
    <row r="99" spans="3:50" x14ac:dyDescent="0.3">
      <c r="C99" s="8">
        <v>44981</v>
      </c>
      <c r="D99">
        <v>94.295944000000006</v>
      </c>
      <c r="E99" s="2">
        <f t="shared" si="33"/>
        <v>-5.2409555994192836E-4</v>
      </c>
      <c r="F99" s="11">
        <f t="shared" si="63"/>
        <v>2.257669417413203</v>
      </c>
      <c r="G99">
        <v>213.312592</v>
      </c>
      <c r="H99" s="2">
        <f t="shared" si="34"/>
        <v>1.0004715918022544E-2</v>
      </c>
      <c r="I99" s="11">
        <f t="shared" si="35"/>
        <v>2.5764935341221844</v>
      </c>
      <c r="J99">
        <v>1067.2454829999999</v>
      </c>
      <c r="K99" s="2">
        <f t="shared" si="36"/>
        <v>4.5692272657471555E-4</v>
      </c>
      <c r="L99" s="11">
        <f t="shared" si="37"/>
        <v>2.9127418937647453</v>
      </c>
      <c r="M99">
        <v>1509.7729489999999</v>
      </c>
      <c r="N99" s="2">
        <f t="shared" si="38"/>
        <v>-3.2178637632496176E-5</v>
      </c>
      <c r="O99" s="11">
        <f t="shared" si="39"/>
        <v>2.7005174709890252</v>
      </c>
      <c r="P99">
        <v>74.996551999999994</v>
      </c>
      <c r="Q99" s="2">
        <f t="shared" si="40"/>
        <v>1.9430573055481126E-3</v>
      </c>
      <c r="R99" s="11">
        <f t="shared" si="41"/>
        <v>2.8669386046000409</v>
      </c>
      <c r="S99">
        <v>382.74191300000001</v>
      </c>
      <c r="T99" s="2">
        <f t="shared" si="42"/>
        <v>-6.4499181654366078E-3</v>
      </c>
      <c r="U99" s="11">
        <f t="shared" si="43"/>
        <v>3.7173194575243511</v>
      </c>
      <c r="V99">
        <v>118.202248</v>
      </c>
      <c r="W99" s="2">
        <f t="shared" si="44"/>
        <v>2.1132827674212873E-3</v>
      </c>
      <c r="X99" s="11">
        <f t="shared" si="45"/>
        <v>2.9127763770541431</v>
      </c>
      <c r="Y99">
        <v>2110.1899410000001</v>
      </c>
      <c r="Z99" s="2">
        <f t="shared" si="46"/>
        <v>-1.1624931220380885E-2</v>
      </c>
      <c r="AA99" s="11">
        <f t="shared" si="47"/>
        <v>14.979405114341958</v>
      </c>
      <c r="AB99">
        <v>430.884186</v>
      </c>
      <c r="AC99" s="2">
        <f t="shared" si="48"/>
        <v>7.8225524647961286E-3</v>
      </c>
      <c r="AD99" s="11">
        <f t="shared" si="49"/>
        <v>2.593749998720833</v>
      </c>
      <c r="AE99">
        <v>112.518837</v>
      </c>
      <c r="AF99" s="2">
        <f t="shared" si="50"/>
        <v>1.0651325973065395E-2</v>
      </c>
      <c r="AG99" s="11">
        <f t="shared" si="51"/>
        <v>4.4074493660690317</v>
      </c>
      <c r="AH99">
        <v>108.55471799999999</v>
      </c>
      <c r="AI99" s="2">
        <f t="shared" si="52"/>
        <v>1.77296418565831E-3</v>
      </c>
      <c r="AJ99" s="11">
        <f t="shared" si="53"/>
        <v>45.57675962142347</v>
      </c>
      <c r="AK99">
        <v>118.25</v>
      </c>
      <c r="AL99" s="2">
        <f t="shared" si="54"/>
        <v>2.0276082480136681E-2</v>
      </c>
      <c r="AM99" s="11">
        <f t="shared" si="55"/>
        <v>12.922316908436791</v>
      </c>
      <c r="AN99">
        <v>8.4</v>
      </c>
      <c r="AO99" s="2">
        <f t="shared" si="56"/>
        <v>3.0674846625766916E-2</v>
      </c>
      <c r="AP99" s="11">
        <f t="shared" si="57"/>
        <v>8.6348493280020016</v>
      </c>
      <c r="AQ99">
        <v>200.433334</v>
      </c>
      <c r="AR99" s="2">
        <f t="shared" si="58"/>
        <v>4.9676857847889E-3</v>
      </c>
      <c r="AS99" s="11">
        <f t="shared" si="59"/>
        <v>2.2730336997865872</v>
      </c>
      <c r="AT99">
        <v>1105.3000489999999</v>
      </c>
      <c r="AU99" s="2">
        <f t="shared" si="60"/>
        <v>-1.0740176741905749E-2</v>
      </c>
      <c r="AV99" s="11">
        <f t="shared" si="61"/>
        <v>2.5596944218454305</v>
      </c>
      <c r="AW99" s="12">
        <f t="shared" si="32"/>
        <v>113.89171521409379</v>
      </c>
      <c r="AX99" s="7">
        <f t="shared" si="62"/>
        <v>4.2452676587481086E-3</v>
      </c>
    </row>
    <row r="100" spans="3:50" x14ac:dyDescent="0.3">
      <c r="C100" s="8">
        <v>44984</v>
      </c>
      <c r="D100">
        <v>94.345389999999995</v>
      </c>
      <c r="E100" s="2">
        <f t="shared" si="33"/>
        <v>5.2437038012986825E-4</v>
      </c>
      <c r="F100" s="11">
        <f t="shared" si="63"/>
        <v>2.2588532723838197</v>
      </c>
      <c r="G100">
        <v>213.21431000000001</v>
      </c>
      <c r="H100" s="2">
        <f t="shared" si="34"/>
        <v>-4.6074167060883298E-4</v>
      </c>
      <c r="I100" s="11">
        <f t="shared" si="35"/>
        <v>2.5753064361869602</v>
      </c>
      <c r="J100">
        <v>1056.6202390000001</v>
      </c>
      <c r="K100" s="2">
        <f t="shared" si="36"/>
        <v>-9.9557638511924562E-3</v>
      </c>
      <c r="L100" s="11">
        <f t="shared" si="37"/>
        <v>2.8837433233109486</v>
      </c>
      <c r="M100">
        <v>1469.512939</v>
      </c>
      <c r="N100" s="2">
        <f t="shared" si="38"/>
        <v>-2.6666267948876832E-2</v>
      </c>
      <c r="O100" s="11">
        <f t="shared" si="39"/>
        <v>2.6285047485070088</v>
      </c>
      <c r="P100">
        <v>74.511764999999997</v>
      </c>
      <c r="Q100" s="2">
        <f t="shared" si="40"/>
        <v>-6.4641238439868687E-3</v>
      </c>
      <c r="R100" s="11">
        <f t="shared" si="41"/>
        <v>2.8484063584067991</v>
      </c>
      <c r="S100">
        <v>379.85964999999999</v>
      </c>
      <c r="T100" s="2">
        <f t="shared" si="42"/>
        <v>-7.5305653812730577E-3</v>
      </c>
      <c r="U100" s="11">
        <f t="shared" si="43"/>
        <v>3.6893259403063854</v>
      </c>
      <c r="V100">
        <v>115.011635</v>
      </c>
      <c r="W100" s="2">
        <f t="shared" si="44"/>
        <v>-2.6992828427425453E-2</v>
      </c>
      <c r="X100" s="11">
        <f t="shared" si="45"/>
        <v>2.8341523040608627</v>
      </c>
      <c r="Y100">
        <v>2090.0673830000001</v>
      </c>
      <c r="Z100" s="2">
        <f t="shared" si="46"/>
        <v>-9.5358989297731345E-3</v>
      </c>
      <c r="AA100" s="11">
        <f t="shared" si="47"/>
        <v>14.836563021143466</v>
      </c>
      <c r="AB100">
        <v>428.937408</v>
      </c>
      <c r="AC100" s="2">
        <f t="shared" si="48"/>
        <v>-4.5181003695503597E-3</v>
      </c>
      <c r="AD100" s="11">
        <f t="shared" si="49"/>
        <v>2.5820311758930909</v>
      </c>
      <c r="AE100">
        <v>111.507957</v>
      </c>
      <c r="AF100" s="2">
        <f t="shared" si="50"/>
        <v>-8.9840957030155044E-3</v>
      </c>
      <c r="AG100" s="11">
        <f t="shared" si="51"/>
        <v>4.3678524191580728</v>
      </c>
      <c r="AH100">
        <v>107.49799299999999</v>
      </c>
      <c r="AI100" s="2">
        <f t="shared" si="52"/>
        <v>-9.7344916874086973E-3</v>
      </c>
      <c r="AJ100" s="11">
        <f t="shared" si="53"/>
        <v>45.133093033749702</v>
      </c>
      <c r="AK100">
        <v>114.099998</v>
      </c>
      <c r="AL100" s="2">
        <f t="shared" si="54"/>
        <v>-3.5095154334038092E-2</v>
      </c>
      <c r="AM100" s="11">
        <f t="shared" si="55"/>
        <v>12.468806202181852</v>
      </c>
      <c r="AN100">
        <v>8.1</v>
      </c>
      <c r="AO100" s="2">
        <f t="shared" si="56"/>
        <v>-3.5714285714285809E-2</v>
      </c>
      <c r="AP100" s="11">
        <f t="shared" si="57"/>
        <v>8.3264618520019287</v>
      </c>
      <c r="AQ100">
        <v>197.90685999999999</v>
      </c>
      <c r="AR100" s="2">
        <f t="shared" si="58"/>
        <v>-1.2605058996823404E-2</v>
      </c>
      <c r="AS100" s="11">
        <f t="shared" si="59"/>
        <v>2.2443819758990093</v>
      </c>
      <c r="AT100">
        <v>1085.1999510000001</v>
      </c>
      <c r="AU100" s="2">
        <f t="shared" si="60"/>
        <v>-1.8185195972971413E-2</v>
      </c>
      <c r="AV100" s="11">
        <f t="shared" si="61"/>
        <v>2.5131458771532498</v>
      </c>
      <c r="AW100" s="12">
        <f t="shared" si="32"/>
        <v>112.19062794034315</v>
      </c>
      <c r="AX100" s="7">
        <f t="shared" si="62"/>
        <v>-1.4936005402613639E-2</v>
      </c>
    </row>
    <row r="101" spans="3:50" x14ac:dyDescent="0.3">
      <c r="C101" s="8">
        <v>44985</v>
      </c>
      <c r="D101">
        <v>93.554230000000004</v>
      </c>
      <c r="E101" s="2">
        <f t="shared" si="33"/>
        <v>-8.3857833435210249E-3</v>
      </c>
      <c r="F101" s="11">
        <f t="shared" si="63"/>
        <v>2.2399110182368056</v>
      </c>
      <c r="G101">
        <v>211.69099399999999</v>
      </c>
      <c r="H101" s="2">
        <f t="shared" si="34"/>
        <v>-7.1445298394841039E-3</v>
      </c>
      <c r="I101" s="11">
        <f t="shared" si="35"/>
        <v>2.5569070825078071</v>
      </c>
      <c r="J101">
        <v>1050.4304199999999</v>
      </c>
      <c r="K101" s="2">
        <f t="shared" si="36"/>
        <v>-5.8581302643401223E-3</v>
      </c>
      <c r="L101" s="11">
        <f t="shared" si="37"/>
        <v>2.8668499792740718</v>
      </c>
      <c r="M101">
        <v>1448.3363039999999</v>
      </c>
      <c r="N101" s="2">
        <f t="shared" si="38"/>
        <v>-1.441064888779453E-2</v>
      </c>
      <c r="O101" s="11">
        <f t="shared" si="39"/>
        <v>2.5906262894763734</v>
      </c>
      <c r="P101">
        <v>73.736107000000004</v>
      </c>
      <c r="Q101" s="2">
        <f t="shared" si="40"/>
        <v>-1.040987285699102E-2</v>
      </c>
      <c r="R101" s="11">
        <f t="shared" si="41"/>
        <v>2.8187548103707396</v>
      </c>
      <c r="S101">
        <v>374.39334100000002</v>
      </c>
      <c r="T101" s="2">
        <f t="shared" si="42"/>
        <v>-1.4390338642179978E-2</v>
      </c>
      <c r="U101" s="11">
        <f t="shared" si="43"/>
        <v>3.6362352906639974</v>
      </c>
      <c r="V101">
        <v>113.31662</v>
      </c>
      <c r="W101" s="2">
        <f t="shared" si="44"/>
        <v>-1.4737769791725808E-2</v>
      </c>
      <c r="X101" s="11">
        <f t="shared" si="45"/>
        <v>2.7923832198489245</v>
      </c>
      <c r="Y101">
        <v>2085.5683589999999</v>
      </c>
      <c r="Z101" s="2">
        <f t="shared" si="46"/>
        <v>-2.1525736617842295E-3</v>
      </c>
      <c r="AA101" s="11">
        <f t="shared" si="47"/>
        <v>14.804626226352751</v>
      </c>
      <c r="AB101">
        <v>425.39331099999998</v>
      </c>
      <c r="AC101" s="2">
        <f t="shared" si="48"/>
        <v>-8.2625038849492016E-3</v>
      </c>
      <c r="AD101" s="11">
        <f t="shared" si="49"/>
        <v>2.5606971332712143</v>
      </c>
      <c r="AE101">
        <v>113.06315600000001</v>
      </c>
      <c r="AF101" s="2">
        <f t="shared" si="50"/>
        <v>1.3946977792804516E-2</v>
      </c>
      <c r="AG101" s="11">
        <f t="shared" si="51"/>
        <v>4.4287707598503179</v>
      </c>
      <c r="AH101">
        <v>109.80358099999999</v>
      </c>
      <c r="AI101" s="2">
        <f t="shared" si="52"/>
        <v>2.144773065670158E-2</v>
      </c>
      <c r="AJ101" s="11">
        <f t="shared" si="53"/>
        <v>46.101095456841421</v>
      </c>
      <c r="AK101">
        <v>114.599998</v>
      </c>
      <c r="AL101" s="2">
        <f t="shared" si="54"/>
        <v>4.3821210233501162E-3</v>
      </c>
      <c r="AM101" s="11">
        <f t="shared" si="55"/>
        <v>12.523446019976511</v>
      </c>
      <c r="AN101">
        <v>8.1999999999999993</v>
      </c>
      <c r="AO101" s="2">
        <f t="shared" si="56"/>
        <v>1.2345679012345734E-2</v>
      </c>
      <c r="AP101" s="11">
        <f t="shared" si="57"/>
        <v>8.4292576773352863</v>
      </c>
      <c r="AQ101">
        <v>200.68102999999999</v>
      </c>
      <c r="AR101" s="2">
        <f t="shared" si="58"/>
        <v>1.4017553509767078E-2</v>
      </c>
      <c r="AS101" s="11">
        <f t="shared" si="59"/>
        <v>2.2758427203425304</v>
      </c>
      <c r="AT101">
        <v>1080.3000489999999</v>
      </c>
      <c r="AU101" s="2">
        <f t="shared" si="60"/>
        <v>-4.5152066174394268E-3</v>
      </c>
      <c r="AV101" s="11">
        <f t="shared" si="61"/>
        <v>2.501798504258137</v>
      </c>
      <c r="AW101" s="12">
        <f t="shared" si="32"/>
        <v>113.12720218860687</v>
      </c>
      <c r="AX101" s="7">
        <f t="shared" si="62"/>
        <v>8.3480613796167447E-3</v>
      </c>
    </row>
    <row r="102" spans="3:50" x14ac:dyDescent="0.3">
      <c r="C102" s="8">
        <v>44986</v>
      </c>
      <c r="D102">
        <v>95.977158000000003</v>
      </c>
      <c r="E102" s="2">
        <f t="shared" si="33"/>
        <v>2.5898647233802308E-2</v>
      </c>
      <c r="F102" s="11">
        <f t="shared" si="63"/>
        <v>2.2979216835332275</v>
      </c>
      <c r="G102">
        <v>214.98332199999999</v>
      </c>
      <c r="H102" s="2">
        <f t="shared" si="34"/>
        <v>1.5552518025400808E-2</v>
      </c>
      <c r="I102" s="11">
        <f t="shared" si="35"/>
        <v>2.5966734259977846</v>
      </c>
      <c r="J102">
        <v>1073.3378909999999</v>
      </c>
      <c r="K102" s="2">
        <f t="shared" si="36"/>
        <v>2.180769955234152E-2</v>
      </c>
      <c r="L102" s="11">
        <f t="shared" si="37"/>
        <v>2.9293693822837175</v>
      </c>
      <c r="M102">
        <v>1456.6123050000001</v>
      </c>
      <c r="N102" s="2">
        <f t="shared" si="38"/>
        <v>5.7141431704388346E-3</v>
      </c>
      <c r="O102" s="11">
        <f t="shared" si="39"/>
        <v>2.605429498995544</v>
      </c>
      <c r="P102">
        <v>74.608718999999994</v>
      </c>
      <c r="Q102" s="2">
        <f t="shared" si="40"/>
        <v>1.1834256451862757E-2</v>
      </c>
      <c r="R102" s="11">
        <f t="shared" si="41"/>
        <v>2.8521126776715886</v>
      </c>
      <c r="S102">
        <v>376.38110399999999</v>
      </c>
      <c r="T102" s="2">
        <f t="shared" si="42"/>
        <v>5.3092904769371785E-3</v>
      </c>
      <c r="U102" s="11">
        <f t="shared" si="43"/>
        <v>3.6555411200646226</v>
      </c>
      <c r="V102">
        <v>115.061493</v>
      </c>
      <c r="W102" s="2">
        <f t="shared" si="44"/>
        <v>1.5398209018235853E-2</v>
      </c>
      <c r="X102" s="11">
        <f t="shared" si="45"/>
        <v>2.8353809203271725</v>
      </c>
      <c r="Y102">
        <v>2091.6499020000001</v>
      </c>
      <c r="Z102" s="2">
        <f t="shared" si="46"/>
        <v>2.9160123060729681E-3</v>
      </c>
      <c r="AA102" s="11">
        <f t="shared" si="47"/>
        <v>14.847796698615605</v>
      </c>
      <c r="AB102">
        <v>432.83093300000002</v>
      </c>
      <c r="AC102" s="2">
        <f t="shared" si="48"/>
        <v>1.7484106608343097E-2</v>
      </c>
      <c r="AD102" s="11">
        <f t="shared" si="49"/>
        <v>2.6054686349410066</v>
      </c>
      <c r="AE102">
        <v>116.21244</v>
      </c>
      <c r="AF102" s="2">
        <f t="shared" si="50"/>
        <v>2.7854202123988037E-2</v>
      </c>
      <c r="AG102" s="11">
        <f t="shared" si="51"/>
        <v>4.5521306357559963</v>
      </c>
      <c r="AH102">
        <v>110.524078</v>
      </c>
      <c r="AI102" s="2">
        <f t="shared" si="52"/>
        <v>6.5616894589257679E-3</v>
      </c>
      <c r="AJ102" s="11">
        <f t="shared" si="53"/>
        <v>46.403596528945506</v>
      </c>
      <c r="AK102">
        <v>118.050003</v>
      </c>
      <c r="AL102" s="2">
        <f t="shared" si="54"/>
        <v>3.0104756197290694E-2</v>
      </c>
      <c r="AM102" s="11">
        <f t="shared" si="55"/>
        <v>12.900461309157834</v>
      </c>
      <c r="AN102">
        <v>8.4</v>
      </c>
      <c r="AO102" s="2">
        <f t="shared" si="56"/>
        <v>2.4390243902439046E-2</v>
      </c>
      <c r="AP102" s="11">
        <f t="shared" si="57"/>
        <v>8.6348493280020016</v>
      </c>
      <c r="AQ102">
        <v>202.66258199999999</v>
      </c>
      <c r="AR102" s="2">
        <f t="shared" si="58"/>
        <v>9.874137082114709E-3</v>
      </c>
      <c r="AS102" s="11">
        <f t="shared" si="59"/>
        <v>2.2983147033405253</v>
      </c>
      <c r="AT102">
        <v>1062.9499510000001</v>
      </c>
      <c r="AU102" s="2">
        <f t="shared" si="60"/>
        <v>-1.6060443592555873E-2</v>
      </c>
      <c r="AV102" s="11">
        <f t="shared" si="61"/>
        <v>2.4616185105005584</v>
      </c>
      <c r="AW102" s="12">
        <f t="shared" si="32"/>
        <v>114.47666505813268</v>
      </c>
      <c r="AX102" s="7">
        <f t="shared" si="62"/>
        <v>1.1928721328014147E-2</v>
      </c>
    </row>
    <row r="103" spans="3:50" x14ac:dyDescent="0.3">
      <c r="C103" s="8">
        <v>44987</v>
      </c>
      <c r="D103">
        <v>95.631020000000007</v>
      </c>
      <c r="E103" s="2">
        <f t="shared" si="33"/>
        <v>-3.606462279285183E-3</v>
      </c>
      <c r="F103" s="11">
        <f t="shared" si="63"/>
        <v>2.2896343156608134</v>
      </c>
      <c r="G103">
        <v>219.01272599999999</v>
      </c>
      <c r="H103" s="2">
        <f t="shared" si="34"/>
        <v>1.8742867876978764E-2</v>
      </c>
      <c r="I103" s="11">
        <f t="shared" si="35"/>
        <v>2.6453425329409228</v>
      </c>
      <c r="J103">
        <v>1078.0656739999999</v>
      </c>
      <c r="K103" s="2">
        <f t="shared" si="36"/>
        <v>4.4047480664222149E-3</v>
      </c>
      <c r="L103" s="11">
        <f t="shared" si="37"/>
        <v>2.942272516406168</v>
      </c>
      <c r="M103">
        <v>1433.3424070000001</v>
      </c>
      <c r="N103" s="2">
        <f t="shared" si="38"/>
        <v>-1.5975354540204822E-2</v>
      </c>
      <c r="O103" s="11">
        <f t="shared" si="39"/>
        <v>2.5638068390195818</v>
      </c>
      <c r="P103">
        <v>75.529815999999997</v>
      </c>
      <c r="Q103" s="2">
        <f t="shared" si="40"/>
        <v>1.2345701847528145E-2</v>
      </c>
      <c r="R103" s="11">
        <f t="shared" si="41"/>
        <v>2.8873240104256772</v>
      </c>
      <c r="S103">
        <v>373.25036599999999</v>
      </c>
      <c r="T103" s="2">
        <f t="shared" si="42"/>
        <v>-8.3179999387004155E-3</v>
      </c>
      <c r="U103" s="11">
        <f t="shared" si="43"/>
        <v>3.6251343292520084</v>
      </c>
      <c r="V103">
        <v>116.257965</v>
      </c>
      <c r="W103" s="2">
        <f t="shared" si="44"/>
        <v>1.0398544020283174E-2</v>
      </c>
      <c r="X103" s="11">
        <f t="shared" si="45"/>
        <v>2.8648647536414655</v>
      </c>
      <c r="Y103">
        <v>2097.8793949999999</v>
      </c>
      <c r="Z103" s="2">
        <f t="shared" si="46"/>
        <v>2.9782675360934263E-3</v>
      </c>
      <c r="AA103" s="11">
        <f t="shared" si="47"/>
        <v>14.892017409505607</v>
      </c>
      <c r="AB103">
        <v>428.687836</v>
      </c>
      <c r="AC103" s="2">
        <f t="shared" si="48"/>
        <v>-9.5720908191190279E-3</v>
      </c>
      <c r="AD103" s="11">
        <f t="shared" si="49"/>
        <v>2.5805288525409851</v>
      </c>
      <c r="AE103">
        <v>116.912277</v>
      </c>
      <c r="AF103" s="2">
        <f t="shared" si="50"/>
        <v>6.0220489303899338E-3</v>
      </c>
      <c r="AG103" s="11">
        <f t="shared" si="51"/>
        <v>4.5795437891820461</v>
      </c>
      <c r="AH103">
        <v>111.196541</v>
      </c>
      <c r="AI103" s="2">
        <f t="shared" si="52"/>
        <v>6.0843122346607714E-3</v>
      </c>
      <c r="AJ103" s="11">
        <f t="shared" si="53"/>
        <v>46.685930499038832</v>
      </c>
      <c r="AK103">
        <v>117.349998</v>
      </c>
      <c r="AL103" s="2">
        <f t="shared" si="54"/>
        <v>-5.9297330132215276E-3</v>
      </c>
      <c r="AM103" s="11">
        <f t="shared" si="55"/>
        <v>12.823965017847133</v>
      </c>
      <c r="AN103">
        <v>8.25</v>
      </c>
      <c r="AO103" s="2">
        <f t="shared" si="56"/>
        <v>-1.7857142857142905E-2</v>
      </c>
      <c r="AP103" s="11">
        <f t="shared" si="57"/>
        <v>8.480655590001966</v>
      </c>
      <c r="AQ103">
        <v>203.70289600000001</v>
      </c>
      <c r="AR103" s="2">
        <f t="shared" si="58"/>
        <v>5.1332317477335021E-3</v>
      </c>
      <c r="AS103" s="11">
        <f t="shared" si="59"/>
        <v>2.3101124853419956</v>
      </c>
      <c r="AT103">
        <v>1066.849976</v>
      </c>
      <c r="AU103" s="2">
        <f t="shared" si="60"/>
        <v>3.6690579799460998E-3</v>
      </c>
      <c r="AV103" s="11">
        <f t="shared" si="61"/>
        <v>2.4706503315400936</v>
      </c>
      <c r="AW103" s="12">
        <f t="shared" si="32"/>
        <v>114.64178327234529</v>
      </c>
      <c r="AX103" s="7">
        <f t="shared" si="62"/>
        <v>1.4423744273888151E-3</v>
      </c>
    </row>
    <row r="104" spans="3:50" x14ac:dyDescent="0.3">
      <c r="C104" s="8">
        <v>44988</v>
      </c>
      <c r="D104">
        <v>94.790420999999995</v>
      </c>
      <c r="E104" s="2">
        <f t="shared" si="33"/>
        <v>-8.790024408398156E-3</v>
      </c>
      <c r="F104" s="11">
        <f t="shared" si="63"/>
        <v>2.269508374139849</v>
      </c>
      <c r="G104">
        <v>219.11099200000001</v>
      </c>
      <c r="H104" s="2">
        <f t="shared" si="34"/>
        <v>4.4867712390384007E-4</v>
      </c>
      <c r="I104" s="11">
        <f t="shared" si="35"/>
        <v>2.6465294376203432</v>
      </c>
      <c r="J104">
        <v>1090.786621</v>
      </c>
      <c r="K104" s="2">
        <f t="shared" si="36"/>
        <v>1.1799788553512602E-2</v>
      </c>
      <c r="L104" s="11">
        <f t="shared" si="37"/>
        <v>2.9769907099665724</v>
      </c>
      <c r="M104">
        <v>1440.3038329999999</v>
      </c>
      <c r="N104" s="2">
        <f t="shared" si="38"/>
        <v>4.8567780915449443E-3</v>
      </c>
      <c r="O104" s="11">
        <f t="shared" si="39"/>
        <v>2.5762586799062852</v>
      </c>
      <c r="P104">
        <v>75.820685999999995</v>
      </c>
      <c r="Q104" s="2">
        <f t="shared" si="40"/>
        <v>3.8510619435376814E-3</v>
      </c>
      <c r="R104" s="11">
        <f t="shared" si="41"/>
        <v>2.8984432740408903</v>
      </c>
      <c r="S104">
        <v>382.59283399999998</v>
      </c>
      <c r="T104" s="2">
        <f t="shared" si="42"/>
        <v>2.5030030379126211E-2</v>
      </c>
      <c r="U104" s="11">
        <f t="shared" si="43"/>
        <v>3.7158715516415994</v>
      </c>
      <c r="V104">
        <v>116.70665</v>
      </c>
      <c r="W104" s="2">
        <f t="shared" si="44"/>
        <v>3.8593914834135212E-3</v>
      </c>
      <c r="X104" s="11">
        <f t="shared" si="45"/>
        <v>2.875921388272801</v>
      </c>
      <c r="Y104">
        <v>2127.9887699999999</v>
      </c>
      <c r="Z104" s="2">
        <f t="shared" si="46"/>
        <v>1.4352290733090411E-2</v>
      </c>
      <c r="AA104" s="11">
        <f t="shared" si="47"/>
        <v>15.105751972969076</v>
      </c>
      <c r="AB104">
        <v>424.744415</v>
      </c>
      <c r="AC104" s="2">
        <f t="shared" si="48"/>
        <v>-9.1988171084937953E-3</v>
      </c>
      <c r="AD104" s="11">
        <f t="shared" si="49"/>
        <v>2.5567910395832691</v>
      </c>
      <c r="AE104">
        <v>120.644768</v>
      </c>
      <c r="AF104" s="2">
        <f t="shared" si="50"/>
        <v>3.1925569288159483E-2</v>
      </c>
      <c r="AG104" s="11">
        <f t="shared" si="51"/>
        <v>4.7257483317317375</v>
      </c>
      <c r="AH104">
        <v>113.502129</v>
      </c>
      <c r="AI104" s="2">
        <f t="shared" si="52"/>
        <v>2.0734350001049062E-2</v>
      </c>
      <c r="AJ104" s="11">
        <f t="shared" si="53"/>
        <v>47.653932922130558</v>
      </c>
      <c r="AK104">
        <v>119.400002</v>
      </c>
      <c r="AL104" s="2">
        <f t="shared" si="54"/>
        <v>1.7469143885285865E-2</v>
      </c>
      <c r="AM104" s="11">
        <f t="shared" si="55"/>
        <v>13.047988707923777</v>
      </c>
      <c r="AN104">
        <v>8.5</v>
      </c>
      <c r="AO104" s="2">
        <f t="shared" si="56"/>
        <v>3.0303030303030276E-2</v>
      </c>
      <c r="AP104" s="11">
        <f t="shared" si="57"/>
        <v>8.7376451533353592</v>
      </c>
      <c r="AQ104">
        <v>205.83303799999999</v>
      </c>
      <c r="AR104" s="2">
        <f t="shared" si="58"/>
        <v>1.0457102190633449E-2</v>
      </c>
      <c r="AS104" s="11">
        <f t="shared" si="59"/>
        <v>2.3342695676730751</v>
      </c>
      <c r="AT104">
        <v>1070.349976</v>
      </c>
      <c r="AU104" s="2">
        <f t="shared" si="60"/>
        <v>3.2806862058738506E-3</v>
      </c>
      <c r="AV104" s="11">
        <f t="shared" si="61"/>
        <v>2.4787557600023149</v>
      </c>
      <c r="AW104" s="12">
        <f t="shared" si="32"/>
        <v>116.60040687093752</v>
      </c>
      <c r="AX104" s="7">
        <f t="shared" si="62"/>
        <v>1.7084727249394582E-2</v>
      </c>
    </row>
    <row r="105" spans="3:50" x14ac:dyDescent="0.3">
      <c r="C105" s="8">
        <v>44991</v>
      </c>
      <c r="D105">
        <v>95.383780999999999</v>
      </c>
      <c r="E105" s="2">
        <f t="shared" si="33"/>
        <v>6.2597042374143985E-3</v>
      </c>
      <c r="F105" s="11">
        <f t="shared" si="63"/>
        <v>2.2837148253262995</v>
      </c>
      <c r="G105">
        <v>221.02742000000001</v>
      </c>
      <c r="H105" s="2">
        <f t="shared" si="34"/>
        <v>8.7463800081741816E-3</v>
      </c>
      <c r="I105" s="11">
        <f t="shared" si="35"/>
        <v>2.6696769897845902</v>
      </c>
      <c r="J105">
        <v>1098.2924800000001</v>
      </c>
      <c r="K105" s="2">
        <f t="shared" si="36"/>
        <v>6.8811432552400298E-3</v>
      </c>
      <c r="L105" s="11">
        <f t="shared" si="37"/>
        <v>2.9974758095113709</v>
      </c>
      <c r="M105">
        <v>1467.7116699999999</v>
      </c>
      <c r="N105" s="2">
        <f t="shared" si="38"/>
        <v>1.9029205069122312E-2</v>
      </c>
      <c r="O105" s="11">
        <f t="shared" si="39"/>
        <v>2.625282834637328</v>
      </c>
      <c r="P105">
        <v>76.838745000000003</v>
      </c>
      <c r="Q105" s="2">
        <f t="shared" si="40"/>
        <v>1.3427193206877686E-2</v>
      </c>
      <c r="R105" s="11">
        <f t="shared" si="41"/>
        <v>2.9373612318806126</v>
      </c>
      <c r="S105">
        <v>385.77322400000003</v>
      </c>
      <c r="T105" s="2">
        <f t="shared" si="42"/>
        <v>8.3127275718919424E-3</v>
      </c>
      <c r="U105" s="11">
        <f t="shared" si="43"/>
        <v>3.7467605795425394</v>
      </c>
      <c r="V105">
        <v>117.005768</v>
      </c>
      <c r="W105" s="2">
        <f t="shared" si="44"/>
        <v>2.5629901980737113E-3</v>
      </c>
      <c r="X105" s="11">
        <f t="shared" si="45"/>
        <v>2.8832923466013747</v>
      </c>
      <c r="Y105">
        <v>2117.210693</v>
      </c>
      <c r="Z105" s="2">
        <f t="shared" si="46"/>
        <v>-5.0649125371089454E-3</v>
      </c>
      <c r="AA105" s="11">
        <f t="shared" si="47"/>
        <v>15.029242660418726</v>
      </c>
      <c r="AB105">
        <v>430.08551</v>
      </c>
      <c r="AC105" s="2">
        <f t="shared" si="48"/>
        <v>1.2574844568586041E-2</v>
      </c>
      <c r="AD105" s="11">
        <f t="shared" si="49"/>
        <v>2.5889422895003822</v>
      </c>
      <c r="AE105">
        <v>125.77692399999999</v>
      </c>
      <c r="AF105" s="2">
        <f t="shared" si="50"/>
        <v>4.2539399636460029E-2</v>
      </c>
      <c r="AG105" s="11">
        <f t="shared" si="51"/>
        <v>4.9267788285966079</v>
      </c>
      <c r="AH105">
        <v>116.67231</v>
      </c>
      <c r="AI105" s="2">
        <f t="shared" si="52"/>
        <v>2.793058621834299E-2</v>
      </c>
      <c r="AJ105" s="11">
        <f t="shared" si="53"/>
        <v>48.984935204255258</v>
      </c>
      <c r="AK105">
        <v>122.849998</v>
      </c>
      <c r="AL105" s="2">
        <f t="shared" si="54"/>
        <v>2.8894438376977583E-2</v>
      </c>
      <c r="AM105" s="11">
        <f t="shared" si="55"/>
        <v>13.425003013588379</v>
      </c>
      <c r="AN105">
        <v>8.6</v>
      </c>
      <c r="AO105" s="2">
        <f t="shared" si="56"/>
        <v>1.1764705882352899E-2</v>
      </c>
      <c r="AP105" s="11">
        <f t="shared" si="57"/>
        <v>8.8404409786687168</v>
      </c>
      <c r="AQ105">
        <v>208.359512</v>
      </c>
      <c r="AR105" s="2">
        <f t="shared" si="58"/>
        <v>1.2274385222842632E-2</v>
      </c>
      <c r="AS105" s="11">
        <f t="shared" si="59"/>
        <v>2.362921291560653</v>
      </c>
      <c r="AT105">
        <v>1098.5</v>
      </c>
      <c r="AU105" s="2">
        <f t="shared" si="60"/>
        <v>2.6299831486145564E-2</v>
      </c>
      <c r="AV105" s="11">
        <f t="shared" si="61"/>
        <v>2.5439466187856885</v>
      </c>
      <c r="AW105" s="12">
        <f t="shared" si="32"/>
        <v>118.84577550265854</v>
      </c>
      <c r="AX105" s="7">
        <f t="shared" si="62"/>
        <v>1.9256953658887133E-2</v>
      </c>
    </row>
    <row r="106" spans="3:50" x14ac:dyDescent="0.3">
      <c r="C106" s="8">
        <v>44993</v>
      </c>
      <c r="D106">
        <v>95.037650999999997</v>
      </c>
      <c r="E106" s="2">
        <f t="shared" si="33"/>
        <v>-3.6288140014076875E-3</v>
      </c>
      <c r="F106" s="11">
        <f t="shared" si="63"/>
        <v>2.2754276489929333</v>
      </c>
      <c r="G106">
        <v>220.97828699999999</v>
      </c>
      <c r="H106" s="2">
        <f t="shared" si="34"/>
        <v>-2.2229368645765302E-4</v>
      </c>
      <c r="I106" s="11">
        <f t="shared" si="35"/>
        <v>2.6690835374448798</v>
      </c>
      <c r="J106">
        <v>1092.3950199999999</v>
      </c>
      <c r="K106" s="2">
        <f t="shared" si="36"/>
        <v>-5.3696625510903928E-3</v>
      </c>
      <c r="L106" s="11">
        <f t="shared" si="37"/>
        <v>2.9813803759092385</v>
      </c>
      <c r="M106">
        <v>1453.350586</v>
      </c>
      <c r="N106" s="2">
        <f t="shared" si="38"/>
        <v>-9.7846765775186917E-3</v>
      </c>
      <c r="O106" s="11">
        <f t="shared" si="39"/>
        <v>2.5995952911758904</v>
      </c>
      <c r="P106">
        <v>76.790260000000004</v>
      </c>
      <c r="Q106" s="2">
        <f t="shared" si="40"/>
        <v>-6.3099677122524511E-4</v>
      </c>
      <c r="R106" s="11">
        <f t="shared" si="41"/>
        <v>2.9355077664273739</v>
      </c>
      <c r="S106">
        <v>389.99719199999998</v>
      </c>
      <c r="T106" s="2">
        <f t="shared" si="42"/>
        <v>1.0949355054253207E-2</v>
      </c>
      <c r="U106" s="11">
        <f t="shared" si="43"/>
        <v>3.7877851914312304</v>
      </c>
      <c r="V106">
        <v>116.806358</v>
      </c>
      <c r="W106" s="2">
        <f t="shared" si="44"/>
        <v>-1.7042749550603142E-3</v>
      </c>
      <c r="X106" s="11">
        <f t="shared" si="45"/>
        <v>2.8783784236669447</v>
      </c>
      <c r="Y106">
        <v>2146.529297</v>
      </c>
      <c r="Z106" s="2">
        <f t="shared" si="46"/>
        <v>1.3847749823356903E-2</v>
      </c>
      <c r="AA106" s="11">
        <f t="shared" si="47"/>
        <v>15.237363852814727</v>
      </c>
      <c r="AB106">
        <v>437.22366299999999</v>
      </c>
      <c r="AC106" s="2">
        <f t="shared" si="48"/>
        <v>1.6597055315813902E-2</v>
      </c>
      <c r="AD106" s="11">
        <f t="shared" si="49"/>
        <v>2.6319111078886701</v>
      </c>
      <c r="AE106">
        <v>130.94798299999999</v>
      </c>
      <c r="AF106" s="2">
        <f t="shared" si="50"/>
        <v>4.1112938968041579E-2</v>
      </c>
      <c r="AG106" s="11">
        <f t="shared" si="51"/>
        <v>5.1293331858857396</v>
      </c>
      <c r="AH106">
        <v>119.746422</v>
      </c>
      <c r="AI106" s="2">
        <f t="shared" si="52"/>
        <v>2.6348256925743607E-2</v>
      </c>
      <c r="AJ106" s="11">
        <f t="shared" si="53"/>
        <v>50.275602862507881</v>
      </c>
      <c r="AK106">
        <v>135.14999399999999</v>
      </c>
      <c r="AL106" s="2">
        <f t="shared" si="54"/>
        <v>0.10012206919205635</v>
      </c>
      <c r="AM106" s="11">
        <f t="shared" si="55"/>
        <v>14.76914209421844</v>
      </c>
      <c r="AN106">
        <v>8.6</v>
      </c>
      <c r="AO106" s="2">
        <f t="shared" si="56"/>
        <v>0</v>
      </c>
      <c r="AP106" s="11">
        <f t="shared" si="57"/>
        <v>8.8404409786687168</v>
      </c>
      <c r="AQ106">
        <v>209.30075099999999</v>
      </c>
      <c r="AR106" s="2">
        <f t="shared" si="58"/>
        <v>4.5173795569266595E-3</v>
      </c>
      <c r="AS106" s="11">
        <f t="shared" si="59"/>
        <v>2.3735955038977758</v>
      </c>
      <c r="AT106">
        <v>1109.8000489999999</v>
      </c>
      <c r="AU106" s="2">
        <f t="shared" si="60"/>
        <v>1.0286799271734148E-2</v>
      </c>
      <c r="AV106" s="11">
        <f t="shared" si="61"/>
        <v>2.5701156870111435</v>
      </c>
      <c r="AW106" s="12">
        <f t="shared" si="32"/>
        <v>121.95466350794158</v>
      </c>
      <c r="AX106" s="7">
        <f t="shared" si="62"/>
        <v>2.6159011476293514E-2</v>
      </c>
    </row>
    <row r="107" spans="3:50" x14ac:dyDescent="0.3">
      <c r="C107" s="8">
        <v>44994</v>
      </c>
      <c r="D107">
        <v>94.394835999999998</v>
      </c>
      <c r="E107" s="2">
        <f t="shared" si="33"/>
        <v>-6.7637930150441505E-3</v>
      </c>
      <c r="F107" s="11">
        <f t="shared" si="63"/>
        <v>2.2600371273544364</v>
      </c>
      <c r="G107">
        <v>220.92913799999999</v>
      </c>
      <c r="H107" s="2">
        <f t="shared" si="34"/>
        <v>-2.2241551723134467E-4</v>
      </c>
      <c r="I107" s="11">
        <f t="shared" si="35"/>
        <v>2.6684898918493651</v>
      </c>
      <c r="J107">
        <v>1088.49585</v>
      </c>
      <c r="K107" s="2">
        <f t="shared" si="36"/>
        <v>-3.5693773118811167E-3</v>
      </c>
      <c r="L107" s="11">
        <f t="shared" si="37"/>
        <v>2.9707387044373803</v>
      </c>
      <c r="M107">
        <v>1441.3747559999999</v>
      </c>
      <c r="N107" s="2">
        <f t="shared" si="38"/>
        <v>-8.2401521803219246E-3</v>
      </c>
      <c r="O107" s="11">
        <f t="shared" si="39"/>
        <v>2.5781742303693527</v>
      </c>
      <c r="P107">
        <v>76.305473000000006</v>
      </c>
      <c r="Q107" s="2">
        <f t="shared" si="40"/>
        <v>-6.3131313789014376E-3</v>
      </c>
      <c r="R107" s="11">
        <f t="shared" si="41"/>
        <v>2.9169755202341325</v>
      </c>
      <c r="S107">
        <v>385.12719700000002</v>
      </c>
      <c r="T107" s="2">
        <f t="shared" si="42"/>
        <v>-1.2487256574913896E-2</v>
      </c>
      <c r="U107" s="11">
        <f t="shared" si="43"/>
        <v>3.7404861458951695</v>
      </c>
      <c r="V107">
        <v>118.551224</v>
      </c>
      <c r="W107" s="2">
        <f t="shared" si="44"/>
        <v>1.4938108077986678E-2</v>
      </c>
      <c r="X107" s="11">
        <f t="shared" si="45"/>
        <v>2.9213759516490265</v>
      </c>
      <c r="Y107">
        <v>2168.678711</v>
      </c>
      <c r="Z107" s="2">
        <f t="shared" si="46"/>
        <v>1.0318710315743607E-2</v>
      </c>
      <c r="AA107" s="11">
        <f t="shared" si="47"/>
        <v>15.394593796387506</v>
      </c>
      <c r="AB107">
        <v>452.448395</v>
      </c>
      <c r="AC107" s="2">
        <f t="shared" si="48"/>
        <v>3.4821381568270748E-2</v>
      </c>
      <c r="AD107" s="11">
        <f t="shared" si="49"/>
        <v>2.7235578888302316</v>
      </c>
      <c r="AE107">
        <v>130.75358600000001</v>
      </c>
      <c r="AF107" s="2">
        <f t="shared" si="50"/>
        <v>-1.4845360390162154E-3</v>
      </c>
      <c r="AG107" s="11">
        <f t="shared" si="51"/>
        <v>5.1217185059151706</v>
      </c>
      <c r="AH107">
        <v>121.091354</v>
      </c>
      <c r="AI107" s="2">
        <f t="shared" si="52"/>
        <v>1.1231500511973636E-2</v>
      </c>
      <c r="AJ107" s="11">
        <f t="shared" si="53"/>
        <v>50.840273321797923</v>
      </c>
      <c r="AK107">
        <v>140.64999399999999</v>
      </c>
      <c r="AL107" s="2">
        <f t="shared" si="54"/>
        <v>4.0695525299098367E-2</v>
      </c>
      <c r="AM107" s="11">
        <f t="shared" si="55"/>
        <v>15.370180089959685</v>
      </c>
      <c r="AN107">
        <v>8.6999999999999993</v>
      </c>
      <c r="AO107" s="2">
        <f t="shared" si="56"/>
        <v>1.1627906976744207E-2</v>
      </c>
      <c r="AP107" s="11">
        <f t="shared" si="57"/>
        <v>8.9432368040020744</v>
      </c>
      <c r="AQ107">
        <v>207.81459000000001</v>
      </c>
      <c r="AR107" s="2">
        <f t="shared" si="58"/>
        <v>-7.1006004178169047E-3</v>
      </c>
      <c r="AS107" s="11">
        <f t="shared" si="59"/>
        <v>2.3567415506710709</v>
      </c>
      <c r="AT107">
        <v>1086.5500489999999</v>
      </c>
      <c r="AU107" s="2">
        <f t="shared" si="60"/>
        <v>-2.0949719745416928E-2</v>
      </c>
      <c r="AV107" s="11">
        <f t="shared" si="61"/>
        <v>2.5162724836549604</v>
      </c>
      <c r="AW107" s="12">
        <f t="shared" si="32"/>
        <v>123.32285201300748</v>
      </c>
      <c r="AX107" s="7">
        <f t="shared" si="62"/>
        <v>1.1218828913228229E-2</v>
      </c>
    </row>
    <row r="108" spans="3:50" x14ac:dyDescent="0.3">
      <c r="C108" s="8">
        <v>44995</v>
      </c>
      <c r="D108">
        <v>93.850921999999997</v>
      </c>
      <c r="E108" s="2">
        <f t="shared" si="33"/>
        <v>-5.7621160547384198E-3</v>
      </c>
      <c r="F108" s="11">
        <f t="shared" si="63"/>
        <v>2.2470145311386025</v>
      </c>
      <c r="G108">
        <v>220.48689300000001</v>
      </c>
      <c r="H108" s="2">
        <f t="shared" si="34"/>
        <v>-2.0017504436194988E-3</v>
      </c>
      <c r="I108" s="11">
        <f t="shared" si="35"/>
        <v>2.6631482410245617</v>
      </c>
      <c r="J108">
        <v>1088.1547849999999</v>
      </c>
      <c r="K108" s="2">
        <f t="shared" si="36"/>
        <v>-3.1333605911321172E-4</v>
      </c>
      <c r="L108" s="11">
        <f t="shared" si="37"/>
        <v>2.9698078648790767</v>
      </c>
      <c r="M108">
        <v>1432.7581789999999</v>
      </c>
      <c r="N108" s="2">
        <f t="shared" si="38"/>
        <v>-5.9780268553558669E-3</v>
      </c>
      <c r="O108" s="11">
        <f t="shared" si="39"/>
        <v>2.5627618355824184</v>
      </c>
      <c r="P108">
        <v>76.499390000000005</v>
      </c>
      <c r="Q108" s="2">
        <f t="shared" si="40"/>
        <v>2.5413249191181819E-3</v>
      </c>
      <c r="R108" s="11">
        <f t="shared" si="41"/>
        <v>2.9243885028121612</v>
      </c>
      <c r="S108">
        <v>385.624146</v>
      </c>
      <c r="T108" s="2">
        <f t="shared" si="42"/>
        <v>1.2903503150933915E-3</v>
      </c>
      <c r="U108" s="11">
        <f t="shared" si="43"/>
        <v>3.745312683372128</v>
      </c>
      <c r="V108">
        <v>116.058556</v>
      </c>
      <c r="W108" s="2">
        <f t="shared" si="44"/>
        <v>-2.1026084049541427E-2</v>
      </c>
      <c r="X108" s="11">
        <f t="shared" si="45"/>
        <v>2.8599508553493451</v>
      </c>
      <c r="Y108">
        <v>2133.7241210000002</v>
      </c>
      <c r="Z108" s="2">
        <f t="shared" si="46"/>
        <v>-1.6117920014017129E-2</v>
      </c>
      <c r="AA108" s="11">
        <f t="shared" si="47"/>
        <v>15.146464964929047</v>
      </c>
      <c r="AB108">
        <v>456.990814</v>
      </c>
      <c r="AC108" s="2">
        <f t="shared" si="48"/>
        <v>1.0039639990324201E-2</v>
      </c>
      <c r="AD108" s="11">
        <f t="shared" si="49"/>
        <v>2.7509014295268948</v>
      </c>
      <c r="AE108">
        <v>129.89820900000001</v>
      </c>
      <c r="AF108" s="2">
        <f t="shared" si="50"/>
        <v>-6.5419008852269922E-3</v>
      </c>
      <c r="AG108" s="11">
        <f t="shared" si="51"/>
        <v>5.0882127310874408</v>
      </c>
      <c r="AH108">
        <v>117.58493799999999</v>
      </c>
      <c r="AI108" s="2">
        <f t="shared" si="52"/>
        <v>-2.8956782496626476E-2</v>
      </c>
      <c r="AJ108" s="11">
        <f t="shared" si="53"/>
        <v>49.368102585149579</v>
      </c>
      <c r="AK108">
        <v>138</v>
      </c>
      <c r="AL108" s="2">
        <f t="shared" si="54"/>
        <v>-1.8841053061118496E-2</v>
      </c>
      <c r="AM108" s="11">
        <f t="shared" si="55"/>
        <v>15.080589711325809</v>
      </c>
      <c r="AN108">
        <v>8.4</v>
      </c>
      <c r="AO108" s="2">
        <f t="shared" si="56"/>
        <v>-3.4482758620689502E-2</v>
      </c>
      <c r="AP108" s="11">
        <f t="shared" si="57"/>
        <v>8.6348493280020051</v>
      </c>
      <c r="AQ108">
        <v>206.82382200000001</v>
      </c>
      <c r="AR108" s="2">
        <f t="shared" si="58"/>
        <v>-4.7675574655273723E-3</v>
      </c>
      <c r="AS108" s="11">
        <f t="shared" si="59"/>
        <v>2.3455056498968507</v>
      </c>
      <c r="AT108">
        <v>1072.1999510000001</v>
      </c>
      <c r="AU108" s="2">
        <f t="shared" si="60"/>
        <v>-1.3207028993470593E-2</v>
      </c>
      <c r="AV108" s="11">
        <f t="shared" si="61"/>
        <v>2.4830400000078572</v>
      </c>
      <c r="AW108" s="12">
        <f t="shared" si="32"/>
        <v>120.87005091408378</v>
      </c>
      <c r="AX108" s="7">
        <f t="shared" si="62"/>
        <v>-1.9889266740806377E-2</v>
      </c>
    </row>
    <row r="109" spans="3:50" x14ac:dyDescent="0.3">
      <c r="C109" s="8">
        <v>44998</v>
      </c>
      <c r="D109">
        <v>91.329102000000006</v>
      </c>
      <c r="E109" s="2">
        <f t="shared" si="33"/>
        <v>-2.6870487218015771E-2</v>
      </c>
      <c r="F109" s="11">
        <f t="shared" si="63"/>
        <v>2.1866361559009468</v>
      </c>
      <c r="G109">
        <v>216.99801600000001</v>
      </c>
      <c r="H109" s="2">
        <f t="shared" si="34"/>
        <v>-1.582351201257115E-2</v>
      </c>
      <c r="I109" s="11">
        <f t="shared" si="35"/>
        <v>2.621007882841452</v>
      </c>
      <c r="J109">
        <v>1070.900879</v>
      </c>
      <c r="K109" s="2">
        <f t="shared" si="36"/>
        <v>-1.5856113705367658E-2</v>
      </c>
      <c r="L109" s="11">
        <f t="shared" si="37"/>
        <v>2.922718253690459</v>
      </c>
      <c r="M109">
        <v>1397.2689210000001</v>
      </c>
      <c r="N109" s="2">
        <f t="shared" si="38"/>
        <v>-2.4769886865883883E-2</v>
      </c>
      <c r="O109" s="11">
        <f t="shared" si="39"/>
        <v>2.4992825148508371</v>
      </c>
      <c r="P109">
        <v>75.432861000000003</v>
      </c>
      <c r="Q109" s="2">
        <f t="shared" si="40"/>
        <v>-1.3941666724401336E-2</v>
      </c>
      <c r="R109" s="11">
        <f t="shared" si="41"/>
        <v>2.8836176529332831</v>
      </c>
      <c r="S109">
        <v>381.30075099999999</v>
      </c>
      <c r="T109" s="2">
        <f t="shared" si="42"/>
        <v>-1.121142191132396E-2</v>
      </c>
      <c r="U109" s="11">
        <f t="shared" si="43"/>
        <v>3.7033224026890101</v>
      </c>
      <c r="V109">
        <v>107.38407100000001</v>
      </c>
      <c r="W109" s="2">
        <f t="shared" si="44"/>
        <v>-7.474231369895723E-2</v>
      </c>
      <c r="X109" s="11">
        <f t="shared" si="45"/>
        <v>2.6461915113552235</v>
      </c>
      <c r="Y109">
        <v>2109.992432</v>
      </c>
      <c r="Z109" s="2">
        <f t="shared" si="46"/>
        <v>-1.112219183653318E-2</v>
      </c>
      <c r="AA109" s="11">
        <f t="shared" si="47"/>
        <v>14.978003075943777</v>
      </c>
      <c r="AB109">
        <v>461.93261699999999</v>
      </c>
      <c r="AC109" s="2">
        <f t="shared" si="48"/>
        <v>1.0813790668448675E-2</v>
      </c>
      <c r="AD109" s="11">
        <f t="shared" si="49"/>
        <v>2.7806491017353347</v>
      </c>
      <c r="AE109">
        <v>127.09884599999999</v>
      </c>
      <c r="AF109" s="2">
        <f t="shared" si="50"/>
        <v>-2.1550435695383729E-2</v>
      </c>
      <c r="AG109" s="11">
        <f t="shared" si="51"/>
        <v>4.978559529821708</v>
      </c>
      <c r="AH109">
        <v>114.94311500000001</v>
      </c>
      <c r="AI109" s="2">
        <f t="shared" si="52"/>
        <v>-2.2467358872103049E-2</v>
      </c>
      <c r="AJ109" s="11">
        <f t="shared" si="53"/>
        <v>48.258931707534224</v>
      </c>
      <c r="AK109">
        <v>138</v>
      </c>
      <c r="AL109" s="2">
        <f t="shared" si="54"/>
        <v>0</v>
      </c>
      <c r="AM109" s="11">
        <f t="shared" si="55"/>
        <v>15.080589711325809</v>
      </c>
      <c r="AN109">
        <v>8.1</v>
      </c>
      <c r="AO109" s="2">
        <f t="shared" si="56"/>
        <v>-3.5714285714285809E-2</v>
      </c>
      <c r="AP109" s="11">
        <f t="shared" si="57"/>
        <v>8.3264618520019322</v>
      </c>
      <c r="AQ109">
        <v>200.97827100000001</v>
      </c>
      <c r="AR109" s="2">
        <f t="shared" si="58"/>
        <v>-2.826343185941127E-2</v>
      </c>
      <c r="AS109" s="11">
        <f t="shared" si="59"/>
        <v>2.2792136107851269</v>
      </c>
      <c r="AT109">
        <v>1048.6999510000001</v>
      </c>
      <c r="AU109" s="2">
        <f t="shared" si="60"/>
        <v>-2.1917553697034298E-2</v>
      </c>
      <c r="AV109" s="11">
        <f t="shared" si="61"/>
        <v>2.4286178374758007</v>
      </c>
      <c r="AW109" s="12">
        <f t="shared" si="32"/>
        <v>118.57380280088492</v>
      </c>
      <c r="AX109" s="7">
        <f t="shared" si="62"/>
        <v>-1.8997659849014692E-2</v>
      </c>
    </row>
    <row r="110" spans="3:50" x14ac:dyDescent="0.3">
      <c r="C110" s="8">
        <v>44999</v>
      </c>
      <c r="D110">
        <v>91.724686000000005</v>
      </c>
      <c r="E110" s="2">
        <f t="shared" si="33"/>
        <v>4.3314123465267862E-3</v>
      </c>
      <c r="F110" s="11">
        <f t="shared" si="63"/>
        <v>2.196107378743978</v>
      </c>
      <c r="G110">
        <v>217.24371300000001</v>
      </c>
      <c r="H110" s="2">
        <f t="shared" si="34"/>
        <v>1.1322545916734317E-3</v>
      </c>
      <c r="I110" s="11">
        <f t="shared" si="35"/>
        <v>2.6239755310516117</v>
      </c>
      <c r="J110">
        <v>1056.7177730000001</v>
      </c>
      <c r="K110" s="2">
        <f t="shared" si="36"/>
        <v>-1.324408848486891E-2</v>
      </c>
      <c r="L110" s="11">
        <f t="shared" si="37"/>
        <v>2.8840095145222411</v>
      </c>
      <c r="M110">
        <v>1382.567139</v>
      </c>
      <c r="N110" s="2">
        <f t="shared" si="38"/>
        <v>-1.052179847346657E-2</v>
      </c>
      <c r="O110" s="11">
        <f t="shared" si="39"/>
        <v>2.472985567901318</v>
      </c>
      <c r="P110">
        <v>75.335898999999998</v>
      </c>
      <c r="Q110" s="2">
        <f t="shared" si="40"/>
        <v>-1.2854079603318302E-3</v>
      </c>
      <c r="R110" s="11">
        <f t="shared" si="41"/>
        <v>2.8799110278476494</v>
      </c>
      <c r="S110">
        <v>377.37496900000002</v>
      </c>
      <c r="T110" s="2">
        <f t="shared" si="42"/>
        <v>-1.029576256984599E-2</v>
      </c>
      <c r="U110" s="11">
        <f t="shared" si="43"/>
        <v>3.6651938745113326</v>
      </c>
      <c r="V110">
        <v>107.583488</v>
      </c>
      <c r="W110" s="2">
        <f t="shared" si="44"/>
        <v>1.8570445145444925E-3</v>
      </c>
      <c r="X110" s="11">
        <f t="shared" si="45"/>
        <v>2.6511056067858201</v>
      </c>
      <c r="Y110">
        <v>2120.2265630000002</v>
      </c>
      <c r="Z110" s="2">
        <f t="shared" si="46"/>
        <v>4.8503164489075434E-3</v>
      </c>
      <c r="AA110" s="11">
        <f t="shared" si="47"/>
        <v>15.050651130634815</v>
      </c>
      <c r="AB110">
        <v>467.87274200000002</v>
      </c>
      <c r="AC110" s="2">
        <f t="shared" si="48"/>
        <v>1.2859288955557879E-2</v>
      </c>
      <c r="AD110" s="11">
        <f t="shared" si="49"/>
        <v>2.8164062720185621</v>
      </c>
      <c r="AE110">
        <v>125.23260500000001</v>
      </c>
      <c r="AF110" s="2">
        <f t="shared" si="50"/>
        <v>-1.4683382727172734E-2</v>
      </c>
      <c r="AG110" s="11">
        <f t="shared" si="51"/>
        <v>4.9054574348153226</v>
      </c>
      <c r="AH110">
        <v>112.445396</v>
      </c>
      <c r="AI110" s="2">
        <f t="shared" si="52"/>
        <v>-2.1730044465908205E-2</v>
      </c>
      <c r="AJ110" s="11">
        <f t="shared" si="53"/>
        <v>47.210262975652277</v>
      </c>
      <c r="AK110">
        <v>138.89999399999999</v>
      </c>
      <c r="AL110" s="2">
        <f t="shared" si="54"/>
        <v>6.5216956521738645E-3</v>
      </c>
      <c r="AM110" s="11">
        <f t="shared" si="55"/>
        <v>15.178940727678381</v>
      </c>
      <c r="AN110">
        <v>7.95</v>
      </c>
      <c r="AO110" s="2">
        <f t="shared" si="56"/>
        <v>-1.851851851851849E-2</v>
      </c>
      <c r="AP110" s="11">
        <f t="shared" si="57"/>
        <v>8.1722681140018967</v>
      </c>
      <c r="AQ110">
        <v>201.523178</v>
      </c>
      <c r="AR110" s="2">
        <f t="shared" si="58"/>
        <v>2.7112732002754214E-3</v>
      </c>
      <c r="AS110" s="11">
        <f t="shared" si="59"/>
        <v>2.2853931815657513</v>
      </c>
      <c r="AT110">
        <v>1046</v>
      </c>
      <c r="AU110" s="2">
        <f t="shared" si="60"/>
        <v>-2.5745695872546603E-3</v>
      </c>
      <c r="AV110" s="11">
        <f t="shared" si="61"/>
        <v>2.4223651918523714</v>
      </c>
      <c r="AW110" s="12">
        <f t="shared" si="32"/>
        <v>117.41503352958333</v>
      </c>
      <c r="AX110" s="7">
        <f t="shared" si="62"/>
        <v>-9.772557208504673E-3</v>
      </c>
    </row>
    <row r="111" spans="3:50" x14ac:dyDescent="0.3">
      <c r="C111" s="8">
        <v>45000</v>
      </c>
      <c r="D111">
        <v>91.576346999999998</v>
      </c>
      <c r="E111" s="2">
        <f t="shared" si="33"/>
        <v>-1.6172200360544675E-3</v>
      </c>
      <c r="F111" s="11">
        <f t="shared" si="63"/>
        <v>2.1925557898897461</v>
      </c>
      <c r="G111">
        <v>216.11350999999999</v>
      </c>
      <c r="H111" s="2">
        <f t="shared" si="34"/>
        <v>-5.2024658591617312E-3</v>
      </c>
      <c r="I111" s="11">
        <f t="shared" si="35"/>
        <v>2.61032438793604</v>
      </c>
      <c r="J111">
        <v>1052.4288329999999</v>
      </c>
      <c r="K111" s="2">
        <f t="shared" si="36"/>
        <v>-4.0587374506098062E-3</v>
      </c>
      <c r="L111" s="11">
        <f t="shared" si="37"/>
        <v>2.8723040770977346</v>
      </c>
      <c r="M111">
        <v>1382.226318</v>
      </c>
      <c r="N111" s="2">
        <f t="shared" si="38"/>
        <v>-2.4651316408874635E-4</v>
      </c>
      <c r="O111" s="11">
        <f t="shared" si="39"/>
        <v>2.4723759444042286</v>
      </c>
      <c r="P111">
        <v>76.208518999999995</v>
      </c>
      <c r="Q111" s="2">
        <f t="shared" si="40"/>
        <v>1.1583056837219052E-2</v>
      </c>
      <c r="R111" s="11">
        <f t="shared" si="41"/>
        <v>2.9132692009693426</v>
      </c>
      <c r="S111">
        <v>377.07678199999998</v>
      </c>
      <c r="T111" s="2">
        <f t="shared" si="42"/>
        <v>-7.901610453661112E-4</v>
      </c>
      <c r="U111" s="11">
        <f t="shared" si="43"/>
        <v>3.6622977810879793</v>
      </c>
      <c r="V111">
        <v>110.375275</v>
      </c>
      <c r="W111" s="2">
        <f t="shared" si="44"/>
        <v>2.5949958045606403E-2</v>
      </c>
      <c r="X111" s="11">
        <f t="shared" si="45"/>
        <v>2.7199016860563838</v>
      </c>
      <c r="Y111">
        <v>2152.3134770000001</v>
      </c>
      <c r="Z111" s="2">
        <f t="shared" si="46"/>
        <v>1.5133719461847939E-2</v>
      </c>
      <c r="AA111" s="11">
        <f t="shared" si="47"/>
        <v>15.278423462563987</v>
      </c>
      <c r="AB111">
        <v>467.92266799999999</v>
      </c>
      <c r="AC111" s="2">
        <f t="shared" si="48"/>
        <v>1.0670850322802572E-4</v>
      </c>
      <c r="AD111" s="11">
        <f t="shared" si="49"/>
        <v>2.8167068065163314</v>
      </c>
      <c r="AE111">
        <v>125.07708700000001</v>
      </c>
      <c r="AF111" s="2">
        <f t="shared" si="50"/>
        <v>-1.2418331472063837E-3</v>
      </c>
      <c r="AG111" s="11">
        <f t="shared" si="51"/>
        <v>4.899365675170559</v>
      </c>
      <c r="AH111">
        <v>112.157196</v>
      </c>
      <c r="AI111" s="2">
        <f t="shared" si="52"/>
        <v>-2.5630217888156226E-3</v>
      </c>
      <c r="AJ111" s="11">
        <f t="shared" si="53"/>
        <v>47.089262042989965</v>
      </c>
      <c r="AK111">
        <v>138.300003</v>
      </c>
      <c r="AL111" s="2">
        <f t="shared" si="54"/>
        <v>-4.3195898194205995E-3</v>
      </c>
      <c r="AM111" s="11">
        <f t="shared" si="55"/>
        <v>15.113373929841512</v>
      </c>
      <c r="AN111">
        <v>7.95</v>
      </c>
      <c r="AO111" s="2">
        <f t="shared" si="56"/>
        <v>0</v>
      </c>
      <c r="AP111" s="11">
        <f t="shared" si="57"/>
        <v>8.1722681140018967</v>
      </c>
      <c r="AQ111">
        <v>201.07733200000001</v>
      </c>
      <c r="AR111" s="2">
        <f t="shared" si="58"/>
        <v>-2.2123807515579408E-3</v>
      </c>
      <c r="AS111" s="11">
        <f t="shared" si="59"/>
        <v>2.2803370216811136</v>
      </c>
      <c r="AT111">
        <v>1032.75</v>
      </c>
      <c r="AU111" s="2">
        <f t="shared" si="60"/>
        <v>-1.2667304015296366E-2</v>
      </c>
      <c r="AV111" s="11">
        <f t="shared" si="61"/>
        <v>2.3916803555311059</v>
      </c>
      <c r="AW111" s="12">
        <f t="shared" si="32"/>
        <v>117.48444627573792</v>
      </c>
      <c r="AX111" s="7">
        <f t="shared" si="62"/>
        <v>5.9117426506638537E-4</v>
      </c>
    </row>
    <row r="112" spans="3:50" x14ac:dyDescent="0.3">
      <c r="C112" s="8">
        <v>45001</v>
      </c>
      <c r="D112">
        <v>90.884079</v>
      </c>
      <c r="E112" s="2">
        <f t="shared" si="33"/>
        <v>-7.5594629255084644E-3</v>
      </c>
      <c r="F112" s="11">
        <f t="shared" si="63"/>
        <v>2.1759812456839658</v>
      </c>
      <c r="G112">
        <v>217.04716500000001</v>
      </c>
      <c r="H112" s="2">
        <f t="shared" si="34"/>
        <v>4.3202065433114445E-3</v>
      </c>
      <c r="I112" s="11">
        <f t="shared" si="35"/>
        <v>2.6216015284369667</v>
      </c>
      <c r="J112">
        <v>1045.361572</v>
      </c>
      <c r="K112" s="2">
        <f t="shared" si="36"/>
        <v>-6.7151913539410524E-3</v>
      </c>
      <c r="L112" s="11">
        <f t="shared" si="37"/>
        <v>2.8530160055933185</v>
      </c>
      <c r="M112">
        <v>1367.086182</v>
      </c>
      <c r="N112" s="2">
        <f t="shared" si="38"/>
        <v>-1.0953442141014125E-2</v>
      </c>
      <c r="O112" s="11">
        <f t="shared" si="39"/>
        <v>2.4452949175463616</v>
      </c>
      <c r="P112">
        <v>77.468964</v>
      </c>
      <c r="Q112" s="2">
        <f t="shared" si="40"/>
        <v>1.6539423893016547E-2</v>
      </c>
      <c r="R112" s="11">
        <f t="shared" si="41"/>
        <v>2.9614529951986444</v>
      </c>
      <c r="S112">
        <v>379.11425800000001</v>
      </c>
      <c r="T112" s="2">
        <f t="shared" si="42"/>
        <v>5.4033451468249449E-3</v>
      </c>
      <c r="U112" s="11">
        <f t="shared" si="43"/>
        <v>3.6820864400296487</v>
      </c>
      <c r="V112">
        <v>108.630402</v>
      </c>
      <c r="W112" s="2">
        <f t="shared" si="44"/>
        <v>-1.5808549514372605E-2</v>
      </c>
      <c r="X112" s="11">
        <f t="shared" si="45"/>
        <v>2.6769039855781358</v>
      </c>
      <c r="Y112">
        <v>2149.2978520000001</v>
      </c>
      <c r="Z112" s="2">
        <f t="shared" si="46"/>
        <v>-1.4011086359981828E-3</v>
      </c>
      <c r="AA112" s="11">
        <f t="shared" si="47"/>
        <v>15.257016731506152</v>
      </c>
      <c r="AB112">
        <v>463.62979100000001</v>
      </c>
      <c r="AC112" s="2">
        <f t="shared" si="48"/>
        <v>-9.1743300625904967E-3</v>
      </c>
      <c r="AD112" s="11">
        <f t="shared" si="49"/>
        <v>2.7908654085838052</v>
      </c>
      <c r="AE112">
        <v>122.97756200000001</v>
      </c>
      <c r="AF112" s="2">
        <f t="shared" si="50"/>
        <v>-1.6785848234537104E-2</v>
      </c>
      <c r="AG112" s="11">
        <f t="shared" si="51"/>
        <v>4.8171256665016458</v>
      </c>
      <c r="AH112">
        <v>112.589493</v>
      </c>
      <c r="AI112" s="2">
        <f t="shared" si="52"/>
        <v>3.8543848760270727E-3</v>
      </c>
      <c r="AJ112" s="11">
        <f t="shared" si="53"/>
        <v>47.270762182431739</v>
      </c>
      <c r="AK112">
        <v>135.199997</v>
      </c>
      <c r="AL112" s="2">
        <f t="shared" si="54"/>
        <v>-2.2415082666339514E-2</v>
      </c>
      <c r="AM112" s="11">
        <f t="shared" si="55"/>
        <v>14.774606403836813</v>
      </c>
      <c r="AN112">
        <v>7.9</v>
      </c>
      <c r="AO112" s="2">
        <f t="shared" si="56"/>
        <v>-6.2893081761006275E-3</v>
      </c>
      <c r="AP112" s="11">
        <f t="shared" si="57"/>
        <v>8.1208702013352188</v>
      </c>
      <c r="AQ112">
        <v>201.523178</v>
      </c>
      <c r="AR112" s="2">
        <f t="shared" si="58"/>
        <v>2.2172862329403742E-3</v>
      </c>
      <c r="AS112" s="11">
        <f t="shared" si="59"/>
        <v>2.2853931815657513</v>
      </c>
      <c r="AT112">
        <v>1053.599976</v>
      </c>
      <c r="AU112" s="2">
        <f t="shared" si="60"/>
        <v>2.0188793028322438E-2</v>
      </c>
      <c r="AV112" s="11">
        <f t="shared" si="61"/>
        <v>2.4399654952188281</v>
      </c>
      <c r="AW112" s="12">
        <f t="shared" si="32"/>
        <v>117.17294238904699</v>
      </c>
      <c r="AX112" s="7">
        <f t="shared" si="62"/>
        <v>-2.6514478857893042E-3</v>
      </c>
    </row>
    <row r="113" spans="3:50" x14ac:dyDescent="0.3">
      <c r="C113" s="8">
        <v>45002</v>
      </c>
      <c r="D113">
        <v>92.367500000000007</v>
      </c>
      <c r="E113" s="2">
        <f t="shared" si="33"/>
        <v>1.6322121721671579E-2</v>
      </c>
      <c r="F113" s="11">
        <f t="shared" si="63"/>
        <v>2.2114978764400939</v>
      </c>
      <c r="G113">
        <v>217.83337399999999</v>
      </c>
      <c r="H113" s="2">
        <f t="shared" si="34"/>
        <v>3.62229564251626E-3</v>
      </c>
      <c r="I113" s="11">
        <f t="shared" si="35"/>
        <v>2.6310977442298378</v>
      </c>
      <c r="J113">
        <v>1080.502563</v>
      </c>
      <c r="K113" s="2">
        <f t="shared" si="36"/>
        <v>3.3616111344869637E-2</v>
      </c>
      <c r="L113" s="11">
        <f t="shared" si="37"/>
        <v>2.9489233093060387</v>
      </c>
      <c r="M113">
        <v>1383.2485349999999</v>
      </c>
      <c r="N113" s="2">
        <f t="shared" si="38"/>
        <v>1.1822482893035335E-2</v>
      </c>
      <c r="O113" s="11">
        <f t="shared" si="39"/>
        <v>2.4742043748774796</v>
      </c>
      <c r="P113">
        <v>76.887221999999994</v>
      </c>
      <c r="Q113" s="2">
        <f t="shared" si="40"/>
        <v>-7.5093556175607201E-3</v>
      </c>
      <c r="R113" s="11">
        <f t="shared" si="41"/>
        <v>2.9392143915130076</v>
      </c>
      <c r="S113">
        <v>373.25036599999999</v>
      </c>
      <c r="T113" s="2">
        <f t="shared" si="42"/>
        <v>-1.5467347577310164E-2</v>
      </c>
      <c r="U113" s="11">
        <f t="shared" si="43"/>
        <v>3.6251343292520093</v>
      </c>
      <c r="V113">
        <v>119.14946</v>
      </c>
      <c r="W113" s="2">
        <f t="shared" si="44"/>
        <v>9.6833462882702115E-2</v>
      </c>
      <c r="X113" s="11">
        <f t="shared" si="45"/>
        <v>2.9361178683061735</v>
      </c>
      <c r="Y113">
        <v>2171.2001949999999</v>
      </c>
      <c r="Z113" s="2">
        <f t="shared" si="46"/>
        <v>1.0190464285635858E-2</v>
      </c>
      <c r="AA113" s="11">
        <f t="shared" si="47"/>
        <v>15.412492815613914</v>
      </c>
      <c r="AB113">
        <v>459.28698700000001</v>
      </c>
      <c r="AC113" s="2">
        <f t="shared" si="48"/>
        <v>-9.3669649455291326E-3</v>
      </c>
      <c r="AD113" s="11">
        <f t="shared" si="49"/>
        <v>2.764723470133911</v>
      </c>
      <c r="AE113">
        <v>121.227966</v>
      </c>
      <c r="AF113" s="2">
        <f t="shared" si="50"/>
        <v>-1.4226953043678048E-2</v>
      </c>
      <c r="AG113" s="11">
        <f t="shared" si="51"/>
        <v>4.7485926458388308</v>
      </c>
      <c r="AH113">
        <v>113.69425200000001</v>
      </c>
      <c r="AI113" s="2">
        <f t="shared" si="52"/>
        <v>9.8122744011290841E-3</v>
      </c>
      <c r="AJ113" s="11">
        <f t="shared" si="53"/>
        <v>47.734595872116273</v>
      </c>
      <c r="AK113">
        <v>136.699997</v>
      </c>
      <c r="AL113" s="2">
        <f t="shared" si="54"/>
        <v>1.1094674802396565E-2</v>
      </c>
      <c r="AM113" s="11">
        <f t="shared" si="55"/>
        <v>14.938525857220789</v>
      </c>
      <c r="AN113">
        <v>8</v>
      </c>
      <c r="AO113" s="2">
        <f t="shared" si="56"/>
        <v>1.2658227848101111E-2</v>
      </c>
      <c r="AP113" s="11">
        <f t="shared" si="57"/>
        <v>8.2236660266685746</v>
      </c>
      <c r="AQ113">
        <v>203.257034</v>
      </c>
      <c r="AR113" s="2">
        <f t="shared" si="58"/>
        <v>8.6037547502353373E-3</v>
      </c>
      <c r="AS113" s="11">
        <f t="shared" si="59"/>
        <v>2.305056144007803</v>
      </c>
      <c r="AT113">
        <v>1046.849976</v>
      </c>
      <c r="AU113" s="2">
        <f t="shared" si="60"/>
        <v>-6.4066060684876414E-3</v>
      </c>
      <c r="AV113" s="11">
        <f t="shared" si="61"/>
        <v>2.4243335974702589</v>
      </c>
      <c r="AW113" s="12">
        <f t="shared" si="32"/>
        <v>118.31817632299499</v>
      </c>
      <c r="AX113" s="7">
        <f t="shared" si="62"/>
        <v>9.7738770623809756E-3</v>
      </c>
    </row>
    <row r="114" spans="3:50" x14ac:dyDescent="0.3">
      <c r="C114" s="8">
        <v>45005</v>
      </c>
      <c r="D114">
        <v>91.625793000000002</v>
      </c>
      <c r="E114" s="2">
        <f t="shared" si="33"/>
        <v>-8.0299564240670085E-3</v>
      </c>
      <c r="F114" s="11">
        <f t="shared" si="63"/>
        <v>2.1937396448603632</v>
      </c>
      <c r="G114">
        <v>213.312592</v>
      </c>
      <c r="H114" s="2">
        <f t="shared" si="34"/>
        <v>-2.075339474840987E-2</v>
      </c>
      <c r="I114" s="11">
        <f t="shared" si="35"/>
        <v>2.5764935341221853</v>
      </c>
      <c r="J114">
        <v>1063.346313</v>
      </c>
      <c r="K114" s="2">
        <f t="shared" si="36"/>
        <v>-1.587802804684324E-2</v>
      </c>
      <c r="L114" s="11">
        <f t="shared" si="37"/>
        <v>2.9021002222928876</v>
      </c>
      <c r="M114">
        <v>1366.6480710000001</v>
      </c>
      <c r="N114" s="2">
        <f t="shared" si="38"/>
        <v>-1.2001071087344273E-2</v>
      </c>
      <c r="O114" s="11">
        <f t="shared" si="39"/>
        <v>2.4445112722899567</v>
      </c>
      <c r="P114">
        <v>78.147666999999998</v>
      </c>
      <c r="Q114" s="2">
        <f t="shared" si="40"/>
        <v>1.6393426205462358E-2</v>
      </c>
      <c r="R114" s="11">
        <f t="shared" si="41"/>
        <v>2.9873981857423089</v>
      </c>
      <c r="S114">
        <v>376.48046900000003</v>
      </c>
      <c r="T114" s="2">
        <f t="shared" si="42"/>
        <v>8.6539848161863997E-3</v>
      </c>
      <c r="U114" s="11">
        <f t="shared" si="43"/>
        <v>3.6565061866939921</v>
      </c>
      <c r="V114">
        <v>118.15239699999999</v>
      </c>
      <c r="W114" s="2">
        <f t="shared" si="44"/>
        <v>-8.3681705313646271E-3</v>
      </c>
      <c r="X114" s="11">
        <f t="shared" si="45"/>
        <v>2.9115479332840009</v>
      </c>
      <c r="Y114">
        <v>2153.2036130000001</v>
      </c>
      <c r="Z114" s="2">
        <f t="shared" si="46"/>
        <v>-8.2887713631583093E-3</v>
      </c>
      <c r="AA114" s="11">
        <f t="shared" si="47"/>
        <v>15.284742186528971</v>
      </c>
      <c r="AB114">
        <v>467.42349200000001</v>
      </c>
      <c r="AC114" s="2">
        <f t="shared" si="48"/>
        <v>1.771551389501913E-2</v>
      </c>
      <c r="AD114" s="11">
        <f t="shared" si="49"/>
        <v>2.8137019671849539</v>
      </c>
      <c r="AE114">
        <v>117.301086</v>
      </c>
      <c r="AF114" s="2">
        <f t="shared" si="50"/>
        <v>-3.2392525665241312E-2</v>
      </c>
      <c r="AG114" s="11">
        <f t="shared" si="51"/>
        <v>4.5947737366847203</v>
      </c>
      <c r="AH114">
        <v>111.580803</v>
      </c>
      <c r="AI114" s="2">
        <f t="shared" si="52"/>
        <v>-1.8588881696499526E-2</v>
      </c>
      <c r="AJ114" s="11">
        <f t="shared" si="53"/>
        <v>46.847263116619288</v>
      </c>
      <c r="AK114">
        <v>135.800003</v>
      </c>
      <c r="AL114" s="2">
        <f t="shared" si="54"/>
        <v>-6.5837163112738573E-3</v>
      </c>
      <c r="AM114" s="11">
        <f t="shared" si="55"/>
        <v>14.840174840868219</v>
      </c>
      <c r="AN114">
        <v>7.75</v>
      </c>
      <c r="AO114" s="2">
        <f t="shared" si="56"/>
        <v>-3.125E-2</v>
      </c>
      <c r="AP114" s="11">
        <f t="shared" si="57"/>
        <v>7.9666764633351814</v>
      </c>
      <c r="AQ114">
        <v>200.73057600000001</v>
      </c>
      <c r="AR114" s="2">
        <f t="shared" si="58"/>
        <v>-1.2429867494770153E-2</v>
      </c>
      <c r="AS114" s="11">
        <f t="shared" si="59"/>
        <v>2.2764046015697801</v>
      </c>
      <c r="AT114">
        <v>1041.75</v>
      </c>
      <c r="AU114" s="2">
        <f t="shared" si="60"/>
        <v>-4.8717353173058919E-3</v>
      </c>
      <c r="AV114" s="11">
        <f t="shared" si="61"/>
        <v>2.4125228858625318</v>
      </c>
      <c r="AW114" s="12">
        <f t="shared" si="32"/>
        <v>116.70855677793932</v>
      </c>
      <c r="AX114" s="7">
        <f t="shared" si="62"/>
        <v>-1.3604161212404042E-2</v>
      </c>
    </row>
    <row r="115" spans="3:50" x14ac:dyDescent="0.3">
      <c r="C115" s="8">
        <v>45006</v>
      </c>
      <c r="D115">
        <v>92.070815999999994</v>
      </c>
      <c r="E115" s="2">
        <f t="shared" si="33"/>
        <v>4.8569620565248606E-3</v>
      </c>
      <c r="F115" s="11">
        <f t="shared" si="63"/>
        <v>2.2043945550773443</v>
      </c>
      <c r="G115">
        <v>213.312592</v>
      </c>
      <c r="H115" s="2">
        <f t="shared" si="34"/>
        <v>0</v>
      </c>
      <c r="I115" s="11">
        <f t="shared" si="35"/>
        <v>2.5764935341221853</v>
      </c>
      <c r="J115">
        <v>1056.571655</v>
      </c>
      <c r="K115" s="2">
        <f t="shared" si="36"/>
        <v>-6.3710739550945084E-3</v>
      </c>
      <c r="L115" s="11">
        <f t="shared" si="37"/>
        <v>2.8836107271515634</v>
      </c>
      <c r="M115">
        <v>1354.0394289999999</v>
      </c>
      <c r="N115" s="2">
        <f t="shared" si="38"/>
        <v>-9.2259611435840938E-3</v>
      </c>
      <c r="O115" s="11">
        <f t="shared" si="39"/>
        <v>2.421958306276756</v>
      </c>
      <c r="P115">
        <v>77.129615999999999</v>
      </c>
      <c r="Q115" s="2">
        <f t="shared" si="40"/>
        <v>-1.3027273098248693E-2</v>
      </c>
      <c r="R115" s="11">
        <f t="shared" si="41"/>
        <v>2.9484805337234312</v>
      </c>
      <c r="S115">
        <v>374.64181500000001</v>
      </c>
      <c r="T115" s="2">
        <f t="shared" si="42"/>
        <v>-4.8837965084451707E-3</v>
      </c>
      <c r="U115" s="11">
        <f t="shared" si="43"/>
        <v>3.6386485545463079</v>
      </c>
      <c r="V115">
        <v>117.205185</v>
      </c>
      <c r="W115" s="2">
        <f t="shared" si="44"/>
        <v>-8.0168665558261187E-3</v>
      </c>
      <c r="X115" s="11">
        <f t="shared" si="45"/>
        <v>2.8882064420319717</v>
      </c>
      <c r="Y115">
        <v>2183.7583009999998</v>
      </c>
      <c r="Z115" s="2">
        <f t="shared" si="46"/>
        <v>1.4190338440603245E-2</v>
      </c>
      <c r="AA115" s="11">
        <f t="shared" si="47"/>
        <v>15.501637851133184</v>
      </c>
      <c r="AB115">
        <v>463.72961400000003</v>
      </c>
      <c r="AC115" s="2">
        <f t="shared" si="48"/>
        <v>-7.9026366094582245E-3</v>
      </c>
      <c r="AD115" s="11">
        <f t="shared" si="49"/>
        <v>2.7914663030109734</v>
      </c>
      <c r="AE115">
        <v>119.867165</v>
      </c>
      <c r="AF115" s="2">
        <f t="shared" si="50"/>
        <v>2.187600377374177E-2</v>
      </c>
      <c r="AG115" s="11">
        <f t="shared" si="51"/>
        <v>4.6952890242879253</v>
      </c>
      <c r="AH115">
        <v>113.98246</v>
      </c>
      <c r="AI115" s="2">
        <f t="shared" si="52"/>
        <v>2.1523926476850974E-2</v>
      </c>
      <c r="AJ115" s="11">
        <f t="shared" si="53"/>
        <v>47.855600163583091</v>
      </c>
      <c r="AK115">
        <v>132</v>
      </c>
      <c r="AL115" s="2">
        <f t="shared" si="54"/>
        <v>-2.7982348424543169E-2</v>
      </c>
      <c r="AM115" s="11">
        <f t="shared" si="55"/>
        <v>14.424911897789904</v>
      </c>
      <c r="AN115">
        <v>7.8</v>
      </c>
      <c r="AO115" s="2">
        <f t="shared" si="56"/>
        <v>6.4516129032257119E-3</v>
      </c>
      <c r="AP115" s="11">
        <f t="shared" si="57"/>
        <v>8.0180743760018593</v>
      </c>
      <c r="AQ115">
        <v>200.433334</v>
      </c>
      <c r="AR115" s="2">
        <f t="shared" si="58"/>
        <v>-1.4808008123287086E-3</v>
      </c>
      <c r="AS115" s="11">
        <f t="shared" si="59"/>
        <v>2.2730336997865868</v>
      </c>
      <c r="AT115">
        <v>1054.0500489999999</v>
      </c>
      <c r="AU115" s="2">
        <f t="shared" si="60"/>
        <v>1.1807102471802278E-2</v>
      </c>
      <c r="AV115" s="11">
        <f t="shared" si="61"/>
        <v>2.4410077907914789</v>
      </c>
      <c r="AW115" s="12">
        <f t="shared" si="32"/>
        <v>117.56281375931455</v>
      </c>
      <c r="AX115" s="7">
        <f t="shared" si="62"/>
        <v>7.3195745449976535E-3</v>
      </c>
    </row>
    <row r="116" spans="3:50" x14ac:dyDescent="0.3">
      <c r="C116" s="8">
        <v>45007</v>
      </c>
      <c r="D116">
        <v>91.625793000000002</v>
      </c>
      <c r="E116" s="2">
        <f t="shared" si="33"/>
        <v>-4.8334859984296985E-3</v>
      </c>
      <c r="F116" s="11">
        <f t="shared" si="63"/>
        <v>2.1937396448603632</v>
      </c>
      <c r="G116">
        <v>210.265961</v>
      </c>
      <c r="H116" s="2">
        <f t="shared" si="34"/>
        <v>-1.4282471425784315E-2</v>
      </c>
      <c r="I116" s="11">
        <f t="shared" si="35"/>
        <v>2.539694838842367</v>
      </c>
      <c r="J116">
        <v>1054.18335</v>
      </c>
      <c r="K116" s="2">
        <f t="shared" si="36"/>
        <v>-2.260428801679315E-3</v>
      </c>
      <c r="L116" s="11">
        <f t="shared" si="37"/>
        <v>2.8770925304110784</v>
      </c>
      <c r="M116">
        <v>1352.627686</v>
      </c>
      <c r="N116" s="2">
        <f t="shared" si="38"/>
        <v>-1.0426158720079348E-3</v>
      </c>
      <c r="O116" s="11">
        <f t="shared" si="39"/>
        <v>2.4194331341052906</v>
      </c>
      <c r="P116">
        <v>77.178093000000004</v>
      </c>
      <c r="Q116" s="2">
        <f t="shared" si="40"/>
        <v>6.2851343639525048E-4</v>
      </c>
      <c r="R116" s="11">
        <f t="shared" si="41"/>
        <v>2.9503336933558262</v>
      </c>
      <c r="S116">
        <v>375.43689000000001</v>
      </c>
      <c r="T116" s="2">
        <f t="shared" si="42"/>
        <v>2.1222270664047471E-3</v>
      </c>
      <c r="U116" s="11">
        <f t="shared" si="43"/>
        <v>3.6463705929939008</v>
      </c>
      <c r="V116">
        <v>118.202248</v>
      </c>
      <c r="W116" s="2">
        <f t="shared" si="44"/>
        <v>8.5069871268919073E-3</v>
      </c>
      <c r="X116" s="11">
        <f t="shared" si="45"/>
        <v>2.9127763770541439</v>
      </c>
      <c r="Y116">
        <v>2189.1967770000001</v>
      </c>
      <c r="Z116" s="2">
        <f t="shared" si="46"/>
        <v>2.4904202985787105E-3</v>
      </c>
      <c r="AA116" s="11">
        <f t="shared" si="47"/>
        <v>15.540243444698863</v>
      </c>
      <c r="AB116">
        <v>466.175568</v>
      </c>
      <c r="AC116" s="2">
        <f t="shared" si="48"/>
        <v>5.2745262026763218E-3</v>
      </c>
      <c r="AD116" s="11">
        <f t="shared" si="49"/>
        <v>2.806189965170093</v>
      </c>
      <c r="AE116">
        <v>119.82828499999999</v>
      </c>
      <c r="AF116" s="2">
        <f t="shared" si="50"/>
        <v>-3.2435905195560277E-4</v>
      </c>
      <c r="AG116" s="11">
        <f t="shared" si="51"/>
        <v>4.6937660647913493</v>
      </c>
      <c r="AH116">
        <v>113.838356</v>
      </c>
      <c r="AI116" s="2">
        <f t="shared" si="52"/>
        <v>-1.2642646947609304E-3</v>
      </c>
      <c r="AJ116" s="11">
        <f t="shared" si="53"/>
        <v>47.795098017849675</v>
      </c>
      <c r="AK116">
        <v>134.60000600000001</v>
      </c>
      <c r="AL116" s="2">
        <f t="shared" si="54"/>
        <v>1.9697015151515229E-2</v>
      </c>
      <c r="AM116" s="11">
        <f t="shared" si="55"/>
        <v>14.709039605999944</v>
      </c>
      <c r="AN116">
        <v>7.8</v>
      </c>
      <c r="AO116" s="2">
        <f t="shared" si="56"/>
        <v>0</v>
      </c>
      <c r="AP116" s="11">
        <f t="shared" si="57"/>
        <v>8.0180743760018593</v>
      </c>
      <c r="AQ116">
        <v>199.09579500000001</v>
      </c>
      <c r="AR116" s="2">
        <f t="shared" si="58"/>
        <v>-6.6732362991077654E-3</v>
      </c>
      <c r="AS116" s="11">
        <f t="shared" si="59"/>
        <v>2.2578652087920759</v>
      </c>
      <c r="AT116">
        <v>1054.8000489999999</v>
      </c>
      <c r="AU116" s="2">
        <f t="shared" si="60"/>
        <v>7.1154116515770305E-4</v>
      </c>
      <c r="AV116" s="11">
        <f t="shared" si="61"/>
        <v>2.4427446683190976</v>
      </c>
      <c r="AW116" s="12">
        <f t="shared" si="32"/>
        <v>117.80246216324592</v>
      </c>
      <c r="AX116" s="7">
        <f t="shared" si="62"/>
        <v>2.0384711480452289E-3</v>
      </c>
    </row>
    <row r="117" spans="3:50" x14ac:dyDescent="0.3">
      <c r="C117" s="8">
        <v>45008</v>
      </c>
      <c r="D117">
        <v>91.081871000000007</v>
      </c>
      <c r="E117" s="2">
        <f t="shared" si="33"/>
        <v>-5.9363415277616793E-3</v>
      </c>
      <c r="F117" s="11">
        <f t="shared" si="63"/>
        <v>2.1807168571054816</v>
      </c>
      <c r="G117">
        <v>209.6763</v>
      </c>
      <c r="H117" s="2">
        <f t="shared" si="34"/>
        <v>-2.8043578579987072E-3</v>
      </c>
      <c r="I117" s="11">
        <f t="shared" si="35"/>
        <v>2.5325726256641405</v>
      </c>
      <c r="J117">
        <v>1039.025513</v>
      </c>
      <c r="K117" s="2">
        <f t="shared" si="36"/>
        <v>-1.437874825095653E-2</v>
      </c>
      <c r="L117" s="11">
        <f t="shared" si="37"/>
        <v>2.83572354122159</v>
      </c>
      <c r="M117">
        <v>1338.315308</v>
      </c>
      <c r="N117" s="2">
        <f t="shared" si="38"/>
        <v>-1.0581165939553383E-2</v>
      </c>
      <c r="O117" s="11">
        <f t="shared" si="39"/>
        <v>2.393832710633669</v>
      </c>
      <c r="P117">
        <v>76.596351999999996</v>
      </c>
      <c r="Q117" s="2">
        <f t="shared" si="40"/>
        <v>-7.537644134327226E-3</v>
      </c>
      <c r="R117" s="11">
        <f t="shared" si="41"/>
        <v>2.9280951278977945</v>
      </c>
      <c r="S117">
        <v>378.31912199999999</v>
      </c>
      <c r="T117" s="2">
        <f t="shared" si="42"/>
        <v>7.6770079786245837E-3</v>
      </c>
      <c r="U117" s="11">
        <f t="shared" si="43"/>
        <v>3.6743638091293369</v>
      </c>
      <c r="V117">
        <v>117.304886</v>
      </c>
      <c r="W117" s="2">
        <f t="shared" si="44"/>
        <v>-7.5917507084974911E-3</v>
      </c>
      <c r="X117" s="11">
        <f t="shared" si="45"/>
        <v>2.8906633049299484</v>
      </c>
      <c r="Y117">
        <v>2181.9782709999999</v>
      </c>
      <c r="Z117" s="2">
        <f t="shared" si="46"/>
        <v>-3.2973308182429051E-3</v>
      </c>
      <c r="AA117" s="11">
        <f t="shared" si="47"/>
        <v>15.48900212106566</v>
      </c>
      <c r="AB117">
        <v>466.07574499999998</v>
      </c>
      <c r="AC117" s="2">
        <f t="shared" si="48"/>
        <v>-2.1413177105844561E-4</v>
      </c>
      <c r="AD117" s="11">
        <f t="shared" si="49"/>
        <v>2.8055890707429247</v>
      </c>
      <c r="AE117">
        <v>118.467484</v>
      </c>
      <c r="AF117" s="2">
        <f t="shared" si="50"/>
        <v>-1.1356258666307295E-2</v>
      </c>
      <c r="AG117" s="11">
        <f t="shared" si="51"/>
        <v>4.6404624432404438</v>
      </c>
      <c r="AH117">
        <v>112.781631</v>
      </c>
      <c r="AI117" s="2">
        <f t="shared" si="52"/>
        <v>-9.2826797323039001E-3</v>
      </c>
      <c r="AJ117" s="11">
        <f t="shared" si="53"/>
        <v>47.3514314301759</v>
      </c>
      <c r="AK117">
        <v>135.14999399999999</v>
      </c>
      <c r="AL117" s="2">
        <f t="shared" si="54"/>
        <v>4.0860919426704001E-3</v>
      </c>
      <c r="AM117" s="11">
        <f t="shared" si="55"/>
        <v>14.76914209421844</v>
      </c>
      <c r="AN117">
        <v>7.75</v>
      </c>
      <c r="AO117" s="2">
        <f t="shared" si="56"/>
        <v>-6.4102564102563875E-3</v>
      </c>
      <c r="AP117" s="11">
        <f t="shared" si="57"/>
        <v>7.9666764633351805</v>
      </c>
      <c r="AQ117">
        <v>198.253647</v>
      </c>
      <c r="AR117" s="2">
        <f t="shared" si="58"/>
        <v>-4.2298633178063927E-3</v>
      </c>
      <c r="AS117" s="11">
        <f t="shared" si="59"/>
        <v>2.248314747568855</v>
      </c>
      <c r="AT117">
        <v>1047.5</v>
      </c>
      <c r="AU117" s="2">
        <f t="shared" si="60"/>
        <v>-6.9207894016697358E-3</v>
      </c>
      <c r="AV117" s="11">
        <f t="shared" si="61"/>
        <v>2.4258389469076094</v>
      </c>
      <c r="AW117" s="12">
        <f t="shared" si="32"/>
        <v>117.13242529383696</v>
      </c>
      <c r="AX117" s="7">
        <f t="shared" si="62"/>
        <v>-5.6878002132115801E-3</v>
      </c>
    </row>
    <row r="118" spans="3:50" x14ac:dyDescent="0.3">
      <c r="C118" s="8">
        <v>45009</v>
      </c>
      <c r="D118">
        <v>91.131645000000006</v>
      </c>
      <c r="E118" s="2">
        <f t="shared" si="33"/>
        <v>5.4647537927721146E-4</v>
      </c>
      <c r="F118" s="11">
        <f t="shared" si="63"/>
        <v>2.1819085651770647</v>
      </c>
      <c r="G118">
        <v>204.86067199999999</v>
      </c>
      <c r="H118" s="2">
        <f t="shared" si="34"/>
        <v>-2.2966963839022414E-2</v>
      </c>
      <c r="I118" s="11">
        <f t="shared" si="35"/>
        <v>2.4744071217508141</v>
      </c>
      <c r="J118">
        <v>1025.232178</v>
      </c>
      <c r="K118" s="2">
        <f t="shared" si="36"/>
        <v>-1.327526112441102E-2</v>
      </c>
      <c r="L118" s="11">
        <f t="shared" si="37"/>
        <v>2.798078570735234</v>
      </c>
      <c r="M118">
        <v>1344.2543949999999</v>
      </c>
      <c r="N118" s="2">
        <f t="shared" si="38"/>
        <v>4.4377337421892538E-3</v>
      </c>
      <c r="O118" s="11">
        <f t="shared" si="39"/>
        <v>2.4044559028268044</v>
      </c>
      <c r="P118">
        <v>76.014602999999994</v>
      </c>
      <c r="Q118" s="2">
        <f t="shared" si="40"/>
        <v>-7.5949961690081613E-3</v>
      </c>
      <c r="R118" s="11">
        <f t="shared" si="41"/>
        <v>2.9058562566189194</v>
      </c>
      <c r="S118">
        <v>376.38110399999999</v>
      </c>
      <c r="T118" s="2">
        <f t="shared" si="42"/>
        <v>-5.1227069616639476E-3</v>
      </c>
      <c r="U118" s="11">
        <f t="shared" si="43"/>
        <v>3.655541120064624</v>
      </c>
      <c r="V118">
        <v>116.257965</v>
      </c>
      <c r="W118" s="2">
        <f t="shared" si="44"/>
        <v>-8.9247859633059257E-3</v>
      </c>
      <c r="X118" s="11">
        <f t="shared" si="45"/>
        <v>2.864864753641466</v>
      </c>
      <c r="Y118">
        <v>2141.9309079999998</v>
      </c>
      <c r="Z118" s="2">
        <f t="shared" si="46"/>
        <v>-1.8353694687182398E-2</v>
      </c>
      <c r="AA118" s="11">
        <f t="shared" si="47"/>
        <v>15.2047217051265</v>
      </c>
      <c r="AB118">
        <v>459.93594400000001</v>
      </c>
      <c r="AC118" s="2">
        <f t="shared" si="48"/>
        <v>-1.3173397384152574E-2</v>
      </c>
      <c r="AD118" s="11">
        <f t="shared" si="49"/>
        <v>2.7686299310173927</v>
      </c>
      <c r="AE118">
        <v>115.201561</v>
      </c>
      <c r="AF118" s="2">
        <f t="shared" si="50"/>
        <v>-2.756809623812051E-2</v>
      </c>
      <c r="AG118" s="11">
        <f t="shared" si="51"/>
        <v>4.5125337280158071</v>
      </c>
      <c r="AH118">
        <v>110.62014000000001</v>
      </c>
      <c r="AI118" s="2">
        <f t="shared" si="52"/>
        <v>-1.9165275238837376E-2</v>
      </c>
      <c r="AJ118" s="11">
        <f t="shared" si="53"/>
        <v>46.443928213863643</v>
      </c>
      <c r="AK118">
        <v>134.60000600000001</v>
      </c>
      <c r="AL118" s="2">
        <f t="shared" si="54"/>
        <v>-4.0694637396727629E-3</v>
      </c>
      <c r="AM118" s="11">
        <f t="shared" si="55"/>
        <v>14.709039605999942</v>
      </c>
      <c r="AN118">
        <v>7.55</v>
      </c>
      <c r="AO118" s="2">
        <f t="shared" si="56"/>
        <v>-2.5806451612903292E-2</v>
      </c>
      <c r="AP118" s="11">
        <f t="shared" si="57"/>
        <v>7.7610848126684653</v>
      </c>
      <c r="AQ118">
        <v>190.971451</v>
      </c>
      <c r="AR118" s="2">
        <f t="shared" si="58"/>
        <v>-3.6731712683197193E-2</v>
      </c>
      <c r="AS118" s="11">
        <f t="shared" si="59"/>
        <v>2.1657302962397607</v>
      </c>
      <c r="AT118">
        <v>1042</v>
      </c>
      <c r="AU118" s="2">
        <f t="shared" si="60"/>
        <v>-5.250596658711193E-3</v>
      </c>
      <c r="AV118" s="11">
        <f t="shared" si="61"/>
        <v>2.4131018450384047</v>
      </c>
      <c r="AW118" s="12">
        <f t="shared" si="32"/>
        <v>115.26388242878485</v>
      </c>
      <c r="AX118" s="7">
        <f t="shared" si="62"/>
        <v>-1.5952396275964564E-2</v>
      </c>
    </row>
    <row r="119" spans="3:50" x14ac:dyDescent="0.3">
      <c r="C119" s="8">
        <v>45012</v>
      </c>
      <c r="D119">
        <v>91.330726999999996</v>
      </c>
      <c r="E119" s="2">
        <f t="shared" si="33"/>
        <v>2.1845540042648715E-3</v>
      </c>
      <c r="F119" s="11">
        <f t="shared" si="63"/>
        <v>2.1866750622700621</v>
      </c>
      <c r="G119">
        <v>204.81152299999999</v>
      </c>
      <c r="H119" s="2">
        <f t="shared" si="34"/>
        <v>-2.3991427695790879E-4</v>
      </c>
      <c r="I119" s="11">
        <f t="shared" si="35"/>
        <v>2.4738134761552999</v>
      </c>
      <c r="J119">
        <v>1024.988525</v>
      </c>
      <c r="K119" s="2">
        <f t="shared" si="36"/>
        <v>-2.3765641113149272E-4</v>
      </c>
      <c r="L119" s="11">
        <f t="shared" si="37"/>
        <v>2.7974135894240493</v>
      </c>
      <c r="M119">
        <v>1352.3354489999999</v>
      </c>
      <c r="N119" s="2">
        <f t="shared" si="38"/>
        <v>6.011551109713853E-3</v>
      </c>
      <c r="O119" s="11">
        <f t="shared" si="39"/>
        <v>2.4189104123777008</v>
      </c>
      <c r="P119">
        <v>74.754158000000004</v>
      </c>
      <c r="Q119" s="2">
        <f t="shared" si="40"/>
        <v>-1.6581616561228252E-2</v>
      </c>
      <c r="R119" s="11">
        <f t="shared" si="41"/>
        <v>2.8576724623896186</v>
      </c>
      <c r="S119">
        <v>377.87191799999999</v>
      </c>
      <c r="T119" s="2">
        <f t="shared" si="42"/>
        <v>3.9609161675662197E-3</v>
      </c>
      <c r="U119" s="11">
        <f t="shared" si="43"/>
        <v>3.6700204119882911</v>
      </c>
      <c r="V119">
        <v>118.301956</v>
      </c>
      <c r="W119" s="2">
        <f t="shared" si="44"/>
        <v>1.7581513662311199E-2</v>
      </c>
      <c r="X119" s="11">
        <f t="shared" si="45"/>
        <v>2.9152334124482873</v>
      </c>
      <c r="Y119">
        <v>2129.9169919999999</v>
      </c>
      <c r="Z119" s="2">
        <f t="shared" si="46"/>
        <v>-5.6089185487395721E-3</v>
      </c>
      <c r="AA119" s="11">
        <f t="shared" si="47"/>
        <v>15.119439659526194</v>
      </c>
      <c r="AB119">
        <v>458.63809199999997</v>
      </c>
      <c r="AC119" s="2">
        <f t="shared" si="48"/>
        <v>-2.8218103345278855E-3</v>
      </c>
      <c r="AD119" s="11">
        <f t="shared" si="49"/>
        <v>2.7608173824655649</v>
      </c>
      <c r="AE119">
        <v>115.784767</v>
      </c>
      <c r="AF119" s="2">
        <f t="shared" si="50"/>
        <v>5.0624834849244404E-3</v>
      </c>
      <c r="AG119" s="11">
        <f t="shared" si="51"/>
        <v>4.5353783554890512</v>
      </c>
      <c r="AH119">
        <v>110.524078</v>
      </c>
      <c r="AI119" s="2">
        <f t="shared" si="52"/>
        <v>-8.6839521266202091E-4</v>
      </c>
      <c r="AJ119" s="11">
        <f t="shared" si="53"/>
        <v>46.403596528945506</v>
      </c>
      <c r="AK119">
        <v>138.64999399999999</v>
      </c>
      <c r="AL119" s="2">
        <f t="shared" si="54"/>
        <v>3.0089062551750478E-2</v>
      </c>
      <c r="AM119" s="11">
        <f t="shared" si="55"/>
        <v>15.151620818781049</v>
      </c>
      <c r="AN119">
        <v>7.2</v>
      </c>
      <c r="AO119" s="2">
        <f t="shared" si="56"/>
        <v>-4.6357615894039639E-2</v>
      </c>
      <c r="AP119" s="11">
        <f t="shared" si="57"/>
        <v>7.4012994240017163</v>
      </c>
      <c r="AQ119">
        <v>184.92773399999999</v>
      </c>
      <c r="AR119" s="2">
        <f t="shared" si="58"/>
        <v>-3.1647227731437244E-2</v>
      </c>
      <c r="AS119" s="11">
        <f t="shared" si="59"/>
        <v>2.0971909363497878</v>
      </c>
      <c r="AT119">
        <v>1046.650024</v>
      </c>
      <c r="AU119" s="2">
        <f t="shared" si="60"/>
        <v>4.4625950095968925E-3</v>
      </c>
      <c r="AV119" s="11">
        <f t="shared" si="61"/>
        <v>2.4238705412897223</v>
      </c>
      <c r="AW119" s="12">
        <f t="shared" si="32"/>
        <v>115.21295247390192</v>
      </c>
      <c r="AX119" s="7">
        <f t="shared" si="62"/>
        <v>-4.4185527859863516E-4</v>
      </c>
    </row>
    <row r="120" spans="3:50" x14ac:dyDescent="0.3">
      <c r="C120" s="8">
        <v>45013</v>
      </c>
      <c r="D120">
        <v>89.887360000000001</v>
      </c>
      <c r="E120" s="2">
        <f t="shared" si="33"/>
        <v>-1.580373930451684E-2</v>
      </c>
      <c r="F120" s="11">
        <f t="shared" si="63"/>
        <v>2.1521174196422579</v>
      </c>
      <c r="G120">
        <v>205.30291700000001</v>
      </c>
      <c r="H120" s="2">
        <f t="shared" si="34"/>
        <v>2.3992497726801343E-3</v>
      </c>
      <c r="I120" s="11">
        <f t="shared" si="35"/>
        <v>2.4797487725756184</v>
      </c>
      <c r="J120">
        <v>1014.850647</v>
      </c>
      <c r="K120" s="2">
        <f t="shared" si="36"/>
        <v>-9.8907234107815656E-3</v>
      </c>
      <c r="L120" s="11">
        <f t="shared" si="37"/>
        <v>2.7697451453454942</v>
      </c>
      <c r="M120">
        <v>1341.284668</v>
      </c>
      <c r="N120" s="2">
        <f t="shared" si="38"/>
        <v>-8.1716270975308314E-3</v>
      </c>
      <c r="O120" s="11">
        <f t="shared" si="39"/>
        <v>2.3991439785054158</v>
      </c>
      <c r="P120">
        <v>74.560242000000002</v>
      </c>
      <c r="Q120" s="2">
        <f t="shared" si="40"/>
        <v>-2.5940496848348982E-3</v>
      </c>
      <c r="R120" s="11">
        <f t="shared" si="41"/>
        <v>2.8502595180391954</v>
      </c>
      <c r="S120">
        <v>377.42465199999998</v>
      </c>
      <c r="T120" s="2">
        <f t="shared" si="42"/>
        <v>-1.1836444538332325E-3</v>
      </c>
      <c r="U120" s="11">
        <f t="shared" si="43"/>
        <v>3.6656764126821866</v>
      </c>
      <c r="V120">
        <v>106.835686</v>
      </c>
      <c r="W120" s="2">
        <f t="shared" si="44"/>
        <v>-9.6923756695958652E-2</v>
      </c>
      <c r="X120" s="11">
        <f t="shared" si="45"/>
        <v>2.63267803846822</v>
      </c>
      <c r="Y120">
        <v>2109.7453609999998</v>
      </c>
      <c r="Z120" s="2">
        <f t="shared" si="46"/>
        <v>-9.4706183742206962E-3</v>
      </c>
      <c r="AA120" s="11">
        <f t="shared" si="47"/>
        <v>14.976249216478763</v>
      </c>
      <c r="AB120">
        <v>449.20376599999997</v>
      </c>
      <c r="AC120" s="2">
        <f t="shared" si="48"/>
        <v>-2.0570306227420843E-2</v>
      </c>
      <c r="AD120" s="11">
        <f t="shared" si="49"/>
        <v>2.7040265234702616</v>
      </c>
      <c r="AE120">
        <v>114.074043</v>
      </c>
      <c r="AF120" s="2">
        <f t="shared" si="50"/>
        <v>-1.4775035130484837E-2</v>
      </c>
      <c r="AG120" s="11">
        <f t="shared" si="51"/>
        <v>4.4683679809566597</v>
      </c>
      <c r="AH120">
        <v>109.61145</v>
      </c>
      <c r="AI120" s="2">
        <f t="shared" si="52"/>
        <v>-8.2572776585387864E-3</v>
      </c>
      <c r="AJ120" s="11">
        <f t="shared" si="53"/>
        <v>46.0204291480512</v>
      </c>
      <c r="AK120">
        <v>137.800003</v>
      </c>
      <c r="AL120" s="2">
        <f t="shared" si="54"/>
        <v>-6.1304798902478419E-3</v>
      </c>
      <c r="AM120" s="11">
        <f t="shared" si="55"/>
        <v>15.058734112046851</v>
      </c>
      <c r="AN120">
        <v>7.05</v>
      </c>
      <c r="AO120" s="2">
        <f t="shared" si="56"/>
        <v>-2.083333333333337E-2</v>
      </c>
      <c r="AP120" s="11">
        <f t="shared" si="57"/>
        <v>7.2471056860016798</v>
      </c>
      <c r="AQ120">
        <v>182.252655</v>
      </c>
      <c r="AR120" s="2">
        <f t="shared" si="58"/>
        <v>-1.4465537116244431E-2</v>
      </c>
      <c r="AS120" s="11">
        <f t="shared" si="59"/>
        <v>2.0668539430201687</v>
      </c>
      <c r="AT120">
        <v>1034.3000489999999</v>
      </c>
      <c r="AU120" s="2">
        <f t="shared" si="60"/>
        <v>-1.1799526791966164E-2</v>
      </c>
      <c r="AV120" s="11">
        <f t="shared" si="61"/>
        <v>2.3952700158975166</v>
      </c>
      <c r="AW120" s="12">
        <f t="shared" si="32"/>
        <v>113.88640591118148</v>
      </c>
      <c r="AX120" s="7">
        <f t="shared" si="62"/>
        <v>-1.1513866576945198E-2</v>
      </c>
    </row>
    <row r="121" spans="3:50" x14ac:dyDescent="0.3">
      <c r="C121" s="8">
        <v>45014</v>
      </c>
      <c r="D121">
        <v>91.131645000000006</v>
      </c>
      <c r="E121" s="2">
        <f t="shared" si="33"/>
        <v>1.384271381426716E-2</v>
      </c>
      <c r="F121" s="11">
        <f t="shared" si="63"/>
        <v>2.1819085651770647</v>
      </c>
      <c r="G121">
        <v>209.283188</v>
      </c>
      <c r="H121" s="2">
        <f t="shared" si="34"/>
        <v>1.93873085592835E-2</v>
      </c>
      <c r="I121" s="11">
        <f t="shared" si="35"/>
        <v>2.5278244271790467</v>
      </c>
      <c r="J121">
        <v>1040.5850829999999</v>
      </c>
      <c r="K121" s="2">
        <f t="shared" si="36"/>
        <v>2.5357855440180765E-2</v>
      </c>
      <c r="L121" s="11">
        <f t="shared" si="37"/>
        <v>2.8399799423473078</v>
      </c>
      <c r="M121">
        <v>1347.0780030000001</v>
      </c>
      <c r="N121" s="2">
        <f t="shared" si="38"/>
        <v>4.3192434374417221E-3</v>
      </c>
      <c r="O121" s="11">
        <f t="shared" si="39"/>
        <v>2.4095064653900531</v>
      </c>
      <c r="P121">
        <v>74.560242000000002</v>
      </c>
      <c r="Q121" s="2">
        <f t="shared" si="40"/>
        <v>0</v>
      </c>
      <c r="R121" s="11">
        <f t="shared" si="41"/>
        <v>2.8502595180391954</v>
      </c>
      <c r="S121">
        <v>380.40628099999998</v>
      </c>
      <c r="T121" s="2">
        <f t="shared" si="42"/>
        <v>7.8999317723422724E-3</v>
      </c>
      <c r="U121" s="11">
        <f t="shared" si="43"/>
        <v>3.6946350062418603</v>
      </c>
      <c r="V121">
        <v>109.77703099999999</v>
      </c>
      <c r="W121" s="2">
        <f t="shared" si="44"/>
        <v>2.7531484189655453E-2</v>
      </c>
      <c r="X121" s="11">
        <f t="shared" si="45"/>
        <v>2.7051595722607611</v>
      </c>
      <c r="Y121">
        <v>2123.4401859999998</v>
      </c>
      <c r="Z121" s="2">
        <f t="shared" si="46"/>
        <v>6.491221762188859E-3</v>
      </c>
      <c r="AA121" s="11">
        <f t="shared" si="47"/>
        <v>15.073463371308733</v>
      </c>
      <c r="AB121">
        <v>450.95086700000002</v>
      </c>
      <c r="AC121" s="2">
        <f t="shared" si="48"/>
        <v>3.8893284790493254E-3</v>
      </c>
      <c r="AD121" s="11">
        <f t="shared" si="49"/>
        <v>2.7145433708360991</v>
      </c>
      <c r="AE121">
        <v>117.534363</v>
      </c>
      <c r="AF121" s="2">
        <f t="shared" si="50"/>
        <v>3.0333982289029615E-2</v>
      </c>
      <c r="AG121" s="11">
        <f t="shared" si="51"/>
        <v>4.6039113761518662</v>
      </c>
      <c r="AH121">
        <v>111.196541</v>
      </c>
      <c r="AI121" s="2">
        <f t="shared" si="52"/>
        <v>1.4460998371976563E-2</v>
      </c>
      <c r="AJ121" s="11">
        <f t="shared" si="53"/>
        <v>46.685930499038832</v>
      </c>
      <c r="AK121">
        <v>140.14999399999999</v>
      </c>
      <c r="AL121" s="2">
        <f t="shared" si="54"/>
        <v>1.7053635332649364E-2</v>
      </c>
      <c r="AM121" s="11">
        <f t="shared" si="55"/>
        <v>15.315540272165025</v>
      </c>
      <c r="AN121">
        <v>7.95</v>
      </c>
      <c r="AO121" s="2">
        <f t="shared" si="56"/>
        <v>0.12765957446808507</v>
      </c>
      <c r="AP121" s="11">
        <f t="shared" si="57"/>
        <v>8.1722681140018931</v>
      </c>
      <c r="AQ121">
        <v>183.78834499999999</v>
      </c>
      <c r="AR121" s="2">
        <f t="shared" si="58"/>
        <v>8.4261598274109062E-3</v>
      </c>
      <c r="AS121" s="11">
        <f t="shared" si="59"/>
        <v>2.0842695846839709</v>
      </c>
      <c r="AT121">
        <v>1079.1999510000001</v>
      </c>
      <c r="AU121" s="2">
        <f t="shared" si="60"/>
        <v>4.3410905803795474E-2</v>
      </c>
      <c r="AV121" s="11">
        <f t="shared" si="61"/>
        <v>2.4992508569322993</v>
      </c>
      <c r="AW121" s="12">
        <f t="shared" si="32"/>
        <v>116.358450941754</v>
      </c>
      <c r="AX121" s="7">
        <f t="shared" si="62"/>
        <v>2.1706234478067854E-2</v>
      </c>
    </row>
    <row r="122" spans="3:50" x14ac:dyDescent="0.3">
      <c r="C122" s="8">
        <v>45016</v>
      </c>
      <c r="D122">
        <v>97.104225</v>
      </c>
      <c r="E122" s="2">
        <f t="shared" si="33"/>
        <v>6.5537936904354055E-2</v>
      </c>
      <c r="F122" s="11">
        <f t="shared" si="63"/>
        <v>2.3249063510527086</v>
      </c>
      <c r="G122">
        <v>209.97112999999999</v>
      </c>
      <c r="H122" s="2">
        <f t="shared" si="34"/>
        <v>3.2871345595135715E-3</v>
      </c>
      <c r="I122" s="11">
        <f t="shared" si="35"/>
        <v>2.5361337262140093</v>
      </c>
      <c r="J122">
        <v>1057.887573</v>
      </c>
      <c r="K122" s="2">
        <f t="shared" si="36"/>
        <v>1.6627655232301697E-2</v>
      </c>
      <c r="L122" s="11">
        <f t="shared" si="37"/>
        <v>2.8872021496953106</v>
      </c>
      <c r="M122">
        <v>1390.3073730000001</v>
      </c>
      <c r="N122" s="2">
        <f t="shared" si="38"/>
        <v>3.2091215136559548E-2</v>
      </c>
      <c r="O122" s="11">
        <f t="shared" si="39"/>
        <v>2.4868304557438163</v>
      </c>
      <c r="P122">
        <v>75.529815999999997</v>
      </c>
      <c r="Q122" s="2">
        <f t="shared" si="40"/>
        <v>1.3003900926179757E-2</v>
      </c>
      <c r="R122" s="11">
        <f t="shared" si="41"/>
        <v>2.8873240104256781</v>
      </c>
      <c r="S122">
        <v>381.151703</v>
      </c>
      <c r="T122" s="2">
        <f t="shared" si="42"/>
        <v>1.9595417773872192E-3</v>
      </c>
      <c r="U122" s="11">
        <f t="shared" si="43"/>
        <v>3.7018747978887885</v>
      </c>
      <c r="V122">
        <v>105.04097</v>
      </c>
      <c r="W122" s="2">
        <f t="shared" si="44"/>
        <v>-4.314254955574448E-2</v>
      </c>
      <c r="X122" s="11">
        <f t="shared" si="45"/>
        <v>2.5884520913583047</v>
      </c>
      <c r="Y122">
        <v>2140.0029300000001</v>
      </c>
      <c r="Z122" s="2">
        <f t="shared" si="46"/>
        <v>7.799957874584651E-3</v>
      </c>
      <c r="AA122" s="11">
        <f t="shared" si="47"/>
        <v>15.191035750629036</v>
      </c>
      <c r="AB122">
        <v>440.36843900000002</v>
      </c>
      <c r="AC122" s="2">
        <f t="shared" si="48"/>
        <v>-2.346692017780283E-2</v>
      </c>
      <c r="AD122" s="11">
        <f t="shared" si="49"/>
        <v>2.6508413982335046</v>
      </c>
      <c r="AE122">
        <v>118.000923</v>
      </c>
      <c r="AF122" s="2">
        <f t="shared" si="50"/>
        <v>3.9695625014788405E-3</v>
      </c>
      <c r="AG122" s="11">
        <f t="shared" si="51"/>
        <v>4.6221868901107701</v>
      </c>
      <c r="AH122">
        <v>110.908333</v>
      </c>
      <c r="AI122" s="2">
        <f t="shared" si="52"/>
        <v>-2.5918791844432576E-3</v>
      </c>
      <c r="AJ122" s="11">
        <f t="shared" si="53"/>
        <v>46.564926207572007</v>
      </c>
      <c r="AK122">
        <v>153.89999399999999</v>
      </c>
      <c r="AL122" s="2">
        <f t="shared" si="54"/>
        <v>9.8109172947948853E-2</v>
      </c>
      <c r="AM122" s="11">
        <f t="shared" si="55"/>
        <v>16.81813526151814</v>
      </c>
      <c r="AN122">
        <v>7.9</v>
      </c>
      <c r="AO122" s="2">
        <f t="shared" si="56"/>
        <v>-6.2893081761006275E-3</v>
      </c>
      <c r="AP122" s="11">
        <f t="shared" si="57"/>
        <v>8.1208702013352152</v>
      </c>
      <c r="AQ122">
        <v>188.49452199999999</v>
      </c>
      <c r="AR122" s="2">
        <f t="shared" si="58"/>
        <v>2.5606504046815415E-2</v>
      </c>
      <c r="AS122" s="11">
        <f t="shared" si="59"/>
        <v>2.1376404422388355</v>
      </c>
      <c r="AT122">
        <v>1077.1999510000001</v>
      </c>
      <c r="AU122" s="2">
        <f t="shared" si="60"/>
        <v>-1.8532246949666265E-3</v>
      </c>
      <c r="AV122" s="11">
        <f t="shared" si="61"/>
        <v>2.494619183525316</v>
      </c>
      <c r="AW122" s="12">
        <f t="shared" si="32"/>
        <v>118.01297891754142</v>
      </c>
      <c r="AX122" s="7">
        <f t="shared" si="62"/>
        <v>1.4219233432521738E-2</v>
      </c>
    </row>
    <row r="123" spans="3:50" x14ac:dyDescent="0.3">
      <c r="C123" s="8">
        <v>45019</v>
      </c>
      <c r="D123">
        <v>96.158562000000003</v>
      </c>
      <c r="E123" s="2">
        <f t="shared" si="33"/>
        <v>-9.7386390756941665E-3</v>
      </c>
      <c r="F123" s="11">
        <f t="shared" si="63"/>
        <v>2.3022649272150173</v>
      </c>
      <c r="G123">
        <v>216.359207</v>
      </c>
      <c r="H123" s="2">
        <f t="shared" si="34"/>
        <v>3.0423596805903896E-2</v>
      </c>
      <c r="I123" s="11">
        <f t="shared" si="35"/>
        <v>2.6132920361461989</v>
      </c>
      <c r="J123">
        <v>1070.46228</v>
      </c>
      <c r="K123" s="2">
        <f t="shared" si="36"/>
        <v>1.1886619448927105E-2</v>
      </c>
      <c r="L123" s="11">
        <f t="shared" si="37"/>
        <v>2.9215212229208629</v>
      </c>
      <c r="M123">
        <v>1373.658203</v>
      </c>
      <c r="N123" s="2">
        <f t="shared" si="38"/>
        <v>-1.1975172054273564E-2</v>
      </c>
      <c r="O123" s="11">
        <f t="shared" si="39"/>
        <v>2.4570502331664765</v>
      </c>
      <c r="P123">
        <v>75.141991000000004</v>
      </c>
      <c r="Q123" s="2">
        <f t="shared" si="40"/>
        <v>-5.1347271917091541E-3</v>
      </c>
      <c r="R123" s="11">
        <f t="shared" si="41"/>
        <v>2.8724983893180704</v>
      </c>
      <c r="S123">
        <v>376.57986499999998</v>
      </c>
      <c r="T123" s="2">
        <f t="shared" si="42"/>
        <v>-1.1994798826859832E-2</v>
      </c>
      <c r="U123" s="11">
        <f t="shared" si="43"/>
        <v>3.6574715544058902</v>
      </c>
      <c r="V123">
        <v>105.439796</v>
      </c>
      <c r="W123" s="2">
        <f t="shared" si="44"/>
        <v>3.796861358001502E-3</v>
      </c>
      <c r="X123" s="11">
        <f t="shared" si="45"/>
        <v>2.5982800850810213</v>
      </c>
      <c r="Y123">
        <v>2145.8864749999998</v>
      </c>
      <c r="Z123" s="2">
        <f t="shared" si="46"/>
        <v>2.7493163292069411E-3</v>
      </c>
      <c r="AA123" s="11">
        <f t="shared" si="47"/>
        <v>15.232800713275806</v>
      </c>
      <c r="AB123">
        <v>431.98239100000001</v>
      </c>
      <c r="AC123" s="2">
        <f t="shared" si="48"/>
        <v>-1.9043253914933778E-2</v>
      </c>
      <c r="AD123" s="11">
        <f t="shared" si="49"/>
        <v>2.6003607523987258</v>
      </c>
      <c r="AE123">
        <v>120.567009</v>
      </c>
      <c r="AF123" s="2">
        <f t="shared" si="50"/>
        <v>2.1746321424960469E-2</v>
      </c>
      <c r="AG123" s="11">
        <f t="shared" si="51"/>
        <v>4.722702451909357</v>
      </c>
      <c r="AH123">
        <v>112.493431</v>
      </c>
      <c r="AI123" s="2">
        <f t="shared" si="52"/>
        <v>1.4291964878779595E-2</v>
      </c>
      <c r="AJ123" s="11">
        <f t="shared" si="53"/>
        <v>47.230430497513588</v>
      </c>
      <c r="AK123">
        <v>154.10000600000001</v>
      </c>
      <c r="AL123" s="2">
        <f t="shared" si="54"/>
        <v>1.2996231825714855E-3</v>
      </c>
      <c r="AM123" s="11">
        <f t="shared" si="55"/>
        <v>16.839992499991631</v>
      </c>
      <c r="AN123">
        <v>8.1</v>
      </c>
      <c r="AO123" s="2">
        <f t="shared" si="56"/>
        <v>2.5316455696202445E-2</v>
      </c>
      <c r="AP123" s="11">
        <f t="shared" si="57"/>
        <v>8.3264618520019287</v>
      </c>
      <c r="AQ123">
        <v>192.16038499999999</v>
      </c>
      <c r="AR123" s="2">
        <f t="shared" si="58"/>
        <v>1.9448114253421078E-2</v>
      </c>
      <c r="AS123" s="11">
        <f t="shared" si="59"/>
        <v>2.1792135177922298</v>
      </c>
      <c r="AT123">
        <v>1084.75</v>
      </c>
      <c r="AU123" s="2">
        <f t="shared" si="60"/>
        <v>7.0089578011871545E-3</v>
      </c>
      <c r="AV123" s="11">
        <f t="shared" si="61"/>
        <v>2.5121038641126767</v>
      </c>
      <c r="AW123" s="12">
        <f t="shared" si="32"/>
        <v>119.06644459724949</v>
      </c>
      <c r="AX123" s="7">
        <f t="shared" si="62"/>
        <v>8.9266933973775053E-3</v>
      </c>
    </row>
    <row r="124" spans="3:50" x14ac:dyDescent="0.3">
      <c r="C124" s="8">
        <v>45021</v>
      </c>
      <c r="D124">
        <v>97.801024999999996</v>
      </c>
      <c r="E124" s="2">
        <f t="shared" si="33"/>
        <v>1.7080777476684794E-2</v>
      </c>
      <c r="F124" s="11">
        <f t="shared" si="63"/>
        <v>2.341589402129153</v>
      </c>
      <c r="G124">
        <v>218.668747</v>
      </c>
      <c r="H124" s="2">
        <f t="shared" si="34"/>
        <v>1.0674563065855569E-2</v>
      </c>
      <c r="I124" s="11">
        <f t="shared" si="35"/>
        <v>2.6411877867955398</v>
      </c>
      <c r="J124">
        <v>1083.1832280000001</v>
      </c>
      <c r="K124" s="2">
        <f t="shared" si="36"/>
        <v>1.1883602288162987E-2</v>
      </c>
      <c r="L124" s="11">
        <f t="shared" si="37"/>
        <v>2.9562394192104819</v>
      </c>
      <c r="M124">
        <v>1386.0235600000001</v>
      </c>
      <c r="N124" s="2">
        <f t="shared" si="38"/>
        <v>9.0017713088996754E-3</v>
      </c>
      <c r="O124" s="11">
        <f t="shared" si="39"/>
        <v>2.4791680374599196</v>
      </c>
      <c r="P124">
        <v>74.802634999999995</v>
      </c>
      <c r="Q124" s="2">
        <f t="shared" si="40"/>
        <v>-4.5161965431553819E-3</v>
      </c>
      <c r="R124" s="11">
        <f t="shared" si="41"/>
        <v>2.8595256220220127</v>
      </c>
      <c r="S124">
        <v>384.03393599999998</v>
      </c>
      <c r="T124" s="2">
        <f t="shared" si="42"/>
        <v>1.9794130522618358E-2</v>
      </c>
      <c r="U124" s="11">
        <f t="shared" si="43"/>
        <v>3.7298680237365645</v>
      </c>
      <c r="V124">
        <v>105.788765</v>
      </c>
      <c r="W124" s="2">
        <f t="shared" si="44"/>
        <v>3.3096516992501268E-3</v>
      </c>
      <c r="X124" s="11">
        <f t="shared" si="45"/>
        <v>2.6068794871797376</v>
      </c>
      <c r="Y124">
        <v>2232.5070799999999</v>
      </c>
      <c r="Z124" s="2">
        <f t="shared" si="46"/>
        <v>4.0365884220412873E-2</v>
      </c>
      <c r="AA124" s="11">
        <f t="shared" si="47"/>
        <v>15.847686183220519</v>
      </c>
      <c r="AB124">
        <v>418.45483400000001</v>
      </c>
      <c r="AC124" s="2">
        <f t="shared" si="48"/>
        <v>-3.1315065803226183E-2</v>
      </c>
      <c r="AD124" s="11">
        <f t="shared" si="49"/>
        <v>2.5189302843252328</v>
      </c>
      <c r="AE124">
        <v>121.850044</v>
      </c>
      <c r="AF124" s="2">
        <f t="shared" si="50"/>
        <v>1.0641675617913071E-2</v>
      </c>
      <c r="AG124" s="11">
        <f t="shared" si="51"/>
        <v>4.7729599194424992</v>
      </c>
      <c r="AH124">
        <v>113.069824</v>
      </c>
      <c r="AI124" s="2">
        <f t="shared" si="52"/>
        <v>5.1237925172715748E-3</v>
      </c>
      <c r="AJ124" s="11">
        <f t="shared" si="53"/>
        <v>47.472429423884265</v>
      </c>
      <c r="AK124">
        <v>157.955231</v>
      </c>
      <c r="AL124" s="2">
        <f t="shared" si="54"/>
        <v>2.5017682348435377E-2</v>
      </c>
      <c r="AM124" s="11">
        <f t="shared" si="55"/>
        <v>17.261290083106456</v>
      </c>
      <c r="AN124">
        <v>8.1</v>
      </c>
      <c r="AO124" s="2">
        <f t="shared" si="56"/>
        <v>0</v>
      </c>
      <c r="AP124" s="11">
        <f t="shared" si="57"/>
        <v>8.3264618520019287</v>
      </c>
      <c r="AQ124">
        <v>192.804382</v>
      </c>
      <c r="AR124" s="2">
        <f t="shared" si="58"/>
        <v>3.3513515285683582E-3</v>
      </c>
      <c r="AS124" s="11">
        <f t="shared" si="59"/>
        <v>2.1865168283461598</v>
      </c>
      <c r="AT124">
        <v>1089.9499510000001</v>
      </c>
      <c r="AU124" s="2">
        <f t="shared" si="60"/>
        <v>4.7936861027886302E-3</v>
      </c>
      <c r="AV124" s="11">
        <f t="shared" si="61"/>
        <v>2.5241461014948352</v>
      </c>
      <c r="AW124" s="12">
        <f t="shared" si="32"/>
        <v>120.5248784543553</v>
      </c>
      <c r="AX124" s="7">
        <f t="shared" si="62"/>
        <v>1.2248907423406008E-2</v>
      </c>
    </row>
    <row r="125" spans="3:50" x14ac:dyDescent="0.3">
      <c r="C125" s="8">
        <v>45022</v>
      </c>
      <c r="D125">
        <v>98.298743999999999</v>
      </c>
      <c r="E125" s="2">
        <f t="shared" si="33"/>
        <v>5.089097992582392E-3</v>
      </c>
      <c r="F125" s="11">
        <f t="shared" si="63"/>
        <v>2.3535059800549805</v>
      </c>
      <c r="G125">
        <v>217.88252299999999</v>
      </c>
      <c r="H125" s="2">
        <f t="shared" si="34"/>
        <v>-3.5955023787647145E-3</v>
      </c>
      <c r="I125" s="11">
        <f t="shared" si="35"/>
        <v>2.631691389825352</v>
      </c>
      <c r="J125">
        <v>1064.3211670000001</v>
      </c>
      <c r="K125" s="2">
        <f t="shared" si="36"/>
        <v>-1.7413546030275118E-2</v>
      </c>
      <c r="L125" s="11">
        <f t="shared" si="37"/>
        <v>2.9047608080075467</v>
      </c>
      <c r="M125">
        <v>1384.4169919999999</v>
      </c>
      <c r="N125" s="2">
        <f t="shared" si="38"/>
        <v>-1.159120267768099E-3</v>
      </c>
      <c r="O125" s="11">
        <f t="shared" si="39"/>
        <v>2.4762943835404969</v>
      </c>
      <c r="P125">
        <v>75.335898999999998</v>
      </c>
      <c r="Q125" s="2">
        <f t="shared" si="40"/>
        <v>7.1289467276118845E-3</v>
      </c>
      <c r="R125" s="11">
        <f t="shared" si="41"/>
        <v>2.879911027847649</v>
      </c>
      <c r="S125">
        <v>384.97811899999999</v>
      </c>
      <c r="T125" s="2">
        <f t="shared" si="42"/>
        <v>2.4585926177107531E-3</v>
      </c>
      <c r="U125" s="11">
        <f t="shared" si="43"/>
        <v>3.7390382497247585</v>
      </c>
      <c r="V125">
        <v>103.994049</v>
      </c>
      <c r="W125" s="2">
        <f t="shared" si="44"/>
        <v>-1.6965090763655266E-2</v>
      </c>
      <c r="X125" s="11">
        <f t="shared" si="45"/>
        <v>2.5626535400698223</v>
      </c>
      <c r="Y125">
        <v>2248.82251</v>
      </c>
      <c r="Z125" s="2">
        <f t="shared" si="46"/>
        <v>7.3081201605864621E-3</v>
      </c>
      <c r="AA125" s="11">
        <f t="shared" si="47"/>
        <v>15.963502978114761</v>
      </c>
      <c r="AB125">
        <v>429.63626099999999</v>
      </c>
      <c r="AC125" s="2">
        <f t="shared" si="48"/>
        <v>2.6720749986604231E-2</v>
      </c>
      <c r="AD125" s="11">
        <f t="shared" si="49"/>
        <v>2.5862379906863731</v>
      </c>
      <c r="AE125">
        <v>122.355484</v>
      </c>
      <c r="AF125" s="2">
        <f t="shared" si="50"/>
        <v>4.1480493843728539E-3</v>
      </c>
      <c r="AG125" s="11">
        <f t="shared" si="51"/>
        <v>4.7927583928979791</v>
      </c>
      <c r="AH125">
        <v>114.07852200000001</v>
      </c>
      <c r="AI125" s="2">
        <f t="shared" si="52"/>
        <v>8.9210185734436287E-3</v>
      </c>
      <c r="AJ125" s="11">
        <f t="shared" si="53"/>
        <v>47.895931848501228</v>
      </c>
      <c r="AK125">
        <v>157.65664699999999</v>
      </c>
      <c r="AL125" s="2">
        <f t="shared" si="54"/>
        <v>-1.8903077670153756E-3</v>
      </c>
      <c r="AM125" s="11">
        <f t="shared" si="55"/>
        <v>17.228660932393655</v>
      </c>
      <c r="AN125">
        <v>8.15</v>
      </c>
      <c r="AO125" s="2">
        <f t="shared" si="56"/>
        <v>6.1728395061728669E-3</v>
      </c>
      <c r="AP125" s="11">
        <f t="shared" si="57"/>
        <v>8.3778597646686066</v>
      </c>
      <c r="AQ125">
        <v>193.44837999999999</v>
      </c>
      <c r="AR125" s="2">
        <f t="shared" si="58"/>
        <v>3.3401626732736389E-3</v>
      </c>
      <c r="AS125" s="11">
        <f t="shared" si="59"/>
        <v>2.1938201502406862</v>
      </c>
      <c r="AT125">
        <v>1098.6999510000001</v>
      </c>
      <c r="AU125" s="2">
        <f t="shared" si="60"/>
        <v>8.02789154857253E-3</v>
      </c>
      <c r="AV125" s="11">
        <f t="shared" si="61"/>
        <v>2.5444096726503878</v>
      </c>
      <c r="AW125" s="12">
        <f t="shared" si="32"/>
        <v>121.13103710922428</v>
      </c>
      <c r="AX125" s="7">
        <f t="shared" si="62"/>
        <v>5.0293239258361044E-3</v>
      </c>
    </row>
    <row r="126" spans="3:50" x14ac:dyDescent="0.3">
      <c r="C126" s="8">
        <v>45026</v>
      </c>
      <c r="D126">
        <v>99.443489</v>
      </c>
      <c r="E126" s="2">
        <f t="shared" si="33"/>
        <v>1.1645570974945452E-2</v>
      </c>
      <c r="F126" s="11">
        <f t="shared" si="63"/>
        <v>2.3809139009856692</v>
      </c>
      <c r="G126">
        <v>218.22650100000001</v>
      </c>
      <c r="H126" s="2">
        <f t="shared" si="34"/>
        <v>1.5787314891704263E-3</v>
      </c>
      <c r="I126" s="11">
        <f t="shared" si="35"/>
        <v>2.6358461238922479</v>
      </c>
      <c r="J126">
        <v>1075.287476</v>
      </c>
      <c r="K126" s="2">
        <f t="shared" si="36"/>
        <v>1.0303571271546463E-2</v>
      </c>
      <c r="L126" s="11">
        <f t="shared" si="37"/>
        <v>2.9346902180196475</v>
      </c>
      <c r="M126">
        <v>1389.9666749999999</v>
      </c>
      <c r="N126" s="2">
        <f t="shared" si="38"/>
        <v>4.0086787666355761E-3</v>
      </c>
      <c r="O126" s="11">
        <f t="shared" si="39"/>
        <v>2.4862210522557344</v>
      </c>
      <c r="P126">
        <v>75.432861000000003</v>
      </c>
      <c r="Q126" s="2">
        <f t="shared" si="40"/>
        <v>1.2870623605354403E-3</v>
      </c>
      <c r="R126" s="11">
        <f t="shared" si="41"/>
        <v>2.8836176529332826</v>
      </c>
      <c r="S126">
        <v>386.17074600000001</v>
      </c>
      <c r="T126" s="2">
        <f t="shared" si="42"/>
        <v>3.0979085333417977E-3</v>
      </c>
      <c r="U126" s="11">
        <f t="shared" si="43"/>
        <v>3.7506214482250724</v>
      </c>
      <c r="V126">
        <v>103.694931</v>
      </c>
      <c r="W126" s="2">
        <f t="shared" si="44"/>
        <v>-2.8762992005437749E-3</v>
      </c>
      <c r="X126" s="11">
        <f t="shared" si="45"/>
        <v>2.5552825817412486</v>
      </c>
      <c r="Y126">
        <v>2283.876221</v>
      </c>
      <c r="Z126" s="2">
        <f t="shared" si="46"/>
        <v>1.5587584544411115E-2</v>
      </c>
      <c r="AA126" s="11">
        <f t="shared" si="47"/>
        <v>16.212335430411084</v>
      </c>
      <c r="AB126">
        <v>439.96911599999999</v>
      </c>
      <c r="AC126" s="2">
        <f t="shared" si="48"/>
        <v>2.4050239558341069E-2</v>
      </c>
      <c r="AD126" s="11">
        <f t="shared" si="49"/>
        <v>2.6484376339172631</v>
      </c>
      <c r="AE126">
        <v>129.392776</v>
      </c>
      <c r="AF126" s="2">
        <f t="shared" si="50"/>
        <v>5.7515133526830686E-2</v>
      </c>
      <c r="AG126" s="11">
        <f t="shared" si="51"/>
        <v>5.0684145318273446</v>
      </c>
      <c r="AH126">
        <v>119.170036</v>
      </c>
      <c r="AI126" s="2">
        <f t="shared" si="52"/>
        <v>4.4631661690006652E-2</v>
      </c>
      <c r="AJ126" s="11">
        <f t="shared" si="53"/>
        <v>50.033606875091152</v>
      </c>
      <c r="AK126">
        <v>147.056625</v>
      </c>
      <c r="AL126" s="2">
        <f t="shared" si="54"/>
        <v>-6.7234856263307385E-2</v>
      </c>
      <c r="AM126" s="11">
        <f t="shared" si="55"/>
        <v>16.07029439099491</v>
      </c>
      <c r="AN126">
        <v>8.0500000000000007</v>
      </c>
      <c r="AO126" s="2">
        <f t="shared" si="56"/>
        <v>-1.2269938650306678E-2</v>
      </c>
      <c r="AP126" s="11">
        <f t="shared" si="57"/>
        <v>8.2750639393352508</v>
      </c>
      <c r="AQ126">
        <v>193.894226</v>
      </c>
      <c r="AR126" s="2">
        <f t="shared" si="58"/>
        <v>2.3047285275794582E-3</v>
      </c>
      <c r="AS126" s="11">
        <f t="shared" si="59"/>
        <v>2.1988763101253244</v>
      </c>
      <c r="AT126">
        <v>1107.650024</v>
      </c>
      <c r="AU126" s="2">
        <f t="shared" si="60"/>
        <v>8.1460575217591202E-3</v>
      </c>
      <c r="AV126" s="11">
        <f t="shared" si="61"/>
        <v>2.5651365802027182</v>
      </c>
      <c r="AW126" s="12">
        <f t="shared" si="32"/>
        <v>122.69935866995796</v>
      </c>
      <c r="AX126" s="7">
        <f t="shared" si="62"/>
        <v>1.2947313902047508E-2</v>
      </c>
    </row>
    <row r="127" spans="3:50" x14ac:dyDescent="0.3">
      <c r="C127" s="8">
        <v>45027</v>
      </c>
      <c r="D127">
        <v>99.543030000000002</v>
      </c>
      <c r="E127" s="2">
        <f t="shared" si="33"/>
        <v>1.0009805669630722E-3</v>
      </c>
      <c r="F127" s="11">
        <f t="shared" si="63"/>
        <v>2.3832971495321682</v>
      </c>
      <c r="G127">
        <v>219.798935</v>
      </c>
      <c r="H127" s="2">
        <f t="shared" si="34"/>
        <v>7.2055135045214769E-3</v>
      </c>
      <c r="I127" s="11">
        <f t="shared" si="35"/>
        <v>2.6548387487337943</v>
      </c>
      <c r="J127">
        <v>1059.593384</v>
      </c>
      <c r="K127" s="2">
        <f t="shared" si="36"/>
        <v>-1.4595252293257421E-2</v>
      </c>
      <c r="L127" s="11">
        <f t="shared" si="37"/>
        <v>2.8918576738850961</v>
      </c>
      <c r="M127">
        <v>1369.0821530000001</v>
      </c>
      <c r="N127" s="2">
        <f t="shared" si="38"/>
        <v>-1.5025196197599344E-2</v>
      </c>
      <c r="O127" s="11">
        <f t="shared" si="39"/>
        <v>2.44886509315499</v>
      </c>
      <c r="P127">
        <v>75.529815999999997</v>
      </c>
      <c r="Q127" s="2">
        <f t="shared" si="40"/>
        <v>1.2853151625786818E-3</v>
      </c>
      <c r="R127" s="11">
        <f t="shared" si="41"/>
        <v>2.8873240104256772</v>
      </c>
      <c r="S127">
        <v>393.57513399999999</v>
      </c>
      <c r="T127" s="2">
        <f t="shared" si="42"/>
        <v>1.9173870824487516E-2</v>
      </c>
      <c r="U127" s="11">
        <f t="shared" si="43"/>
        <v>3.8225353793848922</v>
      </c>
      <c r="V127">
        <v>103.744781</v>
      </c>
      <c r="W127" s="2">
        <f t="shared" si="44"/>
        <v>4.8073709601115233E-4</v>
      </c>
      <c r="X127" s="11">
        <f t="shared" si="45"/>
        <v>2.5565110008690826</v>
      </c>
      <c r="Y127">
        <v>2275.7678219999998</v>
      </c>
      <c r="Z127" s="2">
        <f t="shared" si="46"/>
        <v>-3.5502795315456304E-3</v>
      </c>
      <c r="AA127" s="11">
        <f t="shared" si="47"/>
        <v>16.154777107773942</v>
      </c>
      <c r="AB127">
        <v>450.15219100000002</v>
      </c>
      <c r="AC127" s="2">
        <f t="shared" si="48"/>
        <v>2.3144976839692522E-2</v>
      </c>
      <c r="AD127" s="11">
        <f t="shared" si="49"/>
        <v>2.7097356616156483</v>
      </c>
      <c r="AE127">
        <v>131.570053</v>
      </c>
      <c r="AF127" s="2">
        <f t="shared" si="50"/>
        <v>1.6826882205541294E-2</v>
      </c>
      <c r="AG127" s="11">
        <f t="shared" si="51"/>
        <v>5.1537001461232572</v>
      </c>
      <c r="AH127">
        <v>119.45822099999999</v>
      </c>
      <c r="AI127" s="2">
        <f t="shared" si="52"/>
        <v>2.4182672899419888E-3</v>
      </c>
      <c r="AJ127" s="11">
        <f t="shared" si="53"/>
        <v>50.154601509995004</v>
      </c>
      <c r="AK127">
        <v>154.372131</v>
      </c>
      <c r="AL127" s="2">
        <f t="shared" si="54"/>
        <v>4.9746184505458313E-2</v>
      </c>
      <c r="AM127" s="11">
        <f t="shared" si="55"/>
        <v>16.869730220826373</v>
      </c>
      <c r="AN127">
        <v>8.15</v>
      </c>
      <c r="AO127" s="2">
        <f t="shared" si="56"/>
        <v>1.2422360248447228E-2</v>
      </c>
      <c r="AP127" s="11">
        <f t="shared" si="57"/>
        <v>8.3778597646686084</v>
      </c>
      <c r="AQ127">
        <v>195.72717299999999</v>
      </c>
      <c r="AR127" s="2">
        <f t="shared" si="58"/>
        <v>9.4533346237963833E-3</v>
      </c>
      <c r="AS127" s="11">
        <f t="shared" si="59"/>
        <v>2.2196630236812775</v>
      </c>
      <c r="AT127">
        <v>1128.849976</v>
      </c>
      <c r="AU127" s="2">
        <f t="shared" si="60"/>
        <v>1.9139576166343319E-2</v>
      </c>
      <c r="AV127" s="11">
        <f t="shared" si="61"/>
        <v>2.6142322071565816</v>
      </c>
      <c r="AW127" s="12">
        <f t="shared" si="32"/>
        <v>123.8995286978264</v>
      </c>
      <c r="AX127" s="7">
        <f t="shared" si="62"/>
        <v>9.781387945936304E-3</v>
      </c>
    </row>
    <row r="128" spans="3:50" x14ac:dyDescent="0.3">
      <c r="C128" s="8">
        <v>45028</v>
      </c>
      <c r="D128">
        <v>100.339378</v>
      </c>
      <c r="E128" s="2">
        <f t="shared" si="33"/>
        <v>8.0000377726094918E-3</v>
      </c>
      <c r="F128" s="11">
        <f t="shared" si="63"/>
        <v>2.4023636167517779</v>
      </c>
      <c r="G128">
        <v>223.77920499999999</v>
      </c>
      <c r="H128" s="2">
        <f t="shared" si="34"/>
        <v>1.810868646838526E-2</v>
      </c>
      <c r="I128" s="11">
        <f t="shared" si="35"/>
        <v>2.702914391258735</v>
      </c>
      <c r="J128">
        <v>1066.904297</v>
      </c>
      <c r="K128" s="2">
        <f t="shared" si="36"/>
        <v>6.8997344739933908E-3</v>
      </c>
      <c r="L128" s="11">
        <f t="shared" si="37"/>
        <v>2.9118107239714832</v>
      </c>
      <c r="M128">
        <v>1390.6483149999999</v>
      </c>
      <c r="N128" s="2">
        <f t="shared" si="38"/>
        <v>1.5752277504124113E-2</v>
      </c>
      <c r="O128" s="11">
        <f t="shared" si="39"/>
        <v>2.4874402956725303</v>
      </c>
      <c r="P128">
        <v>75.626778000000002</v>
      </c>
      <c r="Q128" s="2">
        <f t="shared" si="40"/>
        <v>1.2837579268034638E-3</v>
      </c>
      <c r="R128" s="11">
        <f t="shared" si="41"/>
        <v>2.8910306355113113</v>
      </c>
      <c r="S128">
        <v>391.14013699999998</v>
      </c>
      <c r="T128" s="2">
        <f t="shared" si="42"/>
        <v>-6.1868669782375596E-3</v>
      </c>
      <c r="U128" s="11">
        <f t="shared" si="43"/>
        <v>3.798885861473031</v>
      </c>
      <c r="V128">
        <v>103.096687</v>
      </c>
      <c r="W128" s="2">
        <f t="shared" si="44"/>
        <v>-6.2470034034772803E-3</v>
      </c>
      <c r="X128" s="11">
        <f t="shared" si="45"/>
        <v>2.5405404679456263</v>
      </c>
      <c r="Y128">
        <v>2262.9133299999999</v>
      </c>
      <c r="Z128" s="2">
        <f t="shared" si="46"/>
        <v>-5.6484197885806608E-3</v>
      </c>
      <c r="AA128" s="11">
        <f t="shared" si="47"/>
        <v>16.063528145078283</v>
      </c>
      <c r="AB128">
        <v>478.20556599999998</v>
      </c>
      <c r="AC128" s="2">
        <f t="shared" si="48"/>
        <v>6.231975665314482E-2</v>
      </c>
      <c r="AD128" s="11">
        <f t="shared" si="49"/>
        <v>2.878605728641884</v>
      </c>
      <c r="AE128">
        <v>129.00398300000001</v>
      </c>
      <c r="AF128" s="2">
        <f t="shared" si="50"/>
        <v>-1.9503450378635878E-2</v>
      </c>
      <c r="AG128" s="11">
        <f t="shared" si="51"/>
        <v>5.0531852110569737</v>
      </c>
      <c r="AH128">
        <v>118.449539</v>
      </c>
      <c r="AI128" s="2">
        <f t="shared" si="52"/>
        <v>-8.4438056381234139E-3</v>
      </c>
      <c r="AJ128" s="11">
        <f t="shared" si="53"/>
        <v>49.731105802987074</v>
      </c>
      <c r="AK128">
        <v>155.46696499999999</v>
      </c>
      <c r="AL128" s="2">
        <f t="shared" si="54"/>
        <v>7.0921739105873627E-3</v>
      </c>
      <c r="AM128" s="11">
        <f t="shared" si="55"/>
        <v>16.989373281377166</v>
      </c>
      <c r="AN128">
        <v>8.1</v>
      </c>
      <c r="AO128" s="2">
        <f t="shared" si="56"/>
        <v>-6.1349693251534498E-3</v>
      </c>
      <c r="AP128" s="11">
        <f t="shared" si="57"/>
        <v>8.3264618520019287</v>
      </c>
      <c r="AQ128">
        <v>195.28132600000001</v>
      </c>
      <c r="AR128" s="2">
        <f t="shared" si="58"/>
        <v>-2.2779003710434731E-3</v>
      </c>
      <c r="AS128" s="11">
        <f t="shared" si="59"/>
        <v>2.2146068524560425</v>
      </c>
      <c r="AT128">
        <v>1135.6999510000001</v>
      </c>
      <c r="AU128" s="2">
        <f t="shared" si="60"/>
        <v>6.0681004080564982E-3</v>
      </c>
      <c r="AV128" s="11">
        <f t="shared" si="61"/>
        <v>2.6300956306795826</v>
      </c>
      <c r="AW128" s="12">
        <f t="shared" si="32"/>
        <v>123.62194849686342</v>
      </c>
      <c r="AX128" s="7">
        <f t="shared" si="62"/>
        <v>-2.2403652691848075E-3</v>
      </c>
    </row>
    <row r="129" spans="3:50" x14ac:dyDescent="0.3">
      <c r="C129" s="8">
        <v>45029</v>
      </c>
      <c r="D129">
        <v>100.438919</v>
      </c>
      <c r="E129" s="2">
        <f t="shared" si="33"/>
        <v>9.9204322354884411E-4</v>
      </c>
      <c r="F129" s="11">
        <f t="shared" si="63"/>
        <v>2.4047468652982769</v>
      </c>
      <c r="G129">
        <v>221.61708100000001</v>
      </c>
      <c r="H129" s="2">
        <f t="shared" si="34"/>
        <v>-9.6618629063409678E-3</v>
      </c>
      <c r="I129" s="11">
        <f t="shared" si="35"/>
        <v>2.6767992029628171</v>
      </c>
      <c r="J129">
        <v>1044.825439</v>
      </c>
      <c r="K129" s="2">
        <f t="shared" si="36"/>
        <v>-2.069431912691988E-2</v>
      </c>
      <c r="L129" s="11">
        <f t="shared" si="37"/>
        <v>2.8515527836124299</v>
      </c>
      <c r="M129">
        <v>1352.5789789999999</v>
      </c>
      <c r="N129" s="2">
        <f t="shared" si="38"/>
        <v>-2.7375243323111476E-2</v>
      </c>
      <c r="O129" s="11">
        <f t="shared" si="39"/>
        <v>2.4193460123267823</v>
      </c>
      <c r="P129">
        <v>74.851112000000001</v>
      </c>
      <c r="Q129" s="2">
        <f t="shared" si="40"/>
        <v>-1.0256499357939042E-2</v>
      </c>
      <c r="R129" s="11">
        <f t="shared" si="41"/>
        <v>2.8613787816544076</v>
      </c>
      <c r="S129">
        <v>393.17761200000001</v>
      </c>
      <c r="T129" s="2">
        <f t="shared" si="42"/>
        <v>5.2090665397501734E-3</v>
      </c>
      <c r="U129" s="11">
        <f t="shared" si="43"/>
        <v>3.8186745107023601</v>
      </c>
      <c r="V129">
        <v>103.944199</v>
      </c>
      <c r="W129" s="2">
        <f t="shared" si="44"/>
        <v>8.2205551377223518E-3</v>
      </c>
      <c r="X129" s="11">
        <f t="shared" si="45"/>
        <v>2.5614251209419883</v>
      </c>
      <c r="Y129">
        <v>2233.4958499999998</v>
      </c>
      <c r="Z129" s="2">
        <f t="shared" si="46"/>
        <v>-1.2999826201916531E-2</v>
      </c>
      <c r="AA129" s="11">
        <f t="shared" si="47"/>
        <v>15.854705071002671</v>
      </c>
      <c r="AB129">
        <v>470.86776700000001</v>
      </c>
      <c r="AC129" s="2">
        <f t="shared" si="48"/>
        <v>-1.5344444987074768E-2</v>
      </c>
      <c r="AD129" s="11">
        <f t="shared" si="49"/>
        <v>2.8344351213992605</v>
      </c>
      <c r="AE129">
        <v>125.66029399999999</v>
      </c>
      <c r="AF129" s="2">
        <f t="shared" si="50"/>
        <v>-2.5919269484880991E-2</v>
      </c>
      <c r="AG129" s="11">
        <f t="shared" si="51"/>
        <v>4.9222103418145728</v>
      </c>
      <c r="AH129">
        <v>116.576241</v>
      </c>
      <c r="AI129" s="2">
        <f t="shared" si="52"/>
        <v>-1.5815156528384722E-2</v>
      </c>
      <c r="AJ129" s="11">
        <f t="shared" si="53"/>
        <v>48.944600580383174</v>
      </c>
      <c r="AK129">
        <v>150.60000600000001</v>
      </c>
      <c r="AL129" s="2">
        <f t="shared" si="54"/>
        <v>-3.1305422344869105E-2</v>
      </c>
      <c r="AM129" s="11">
        <f t="shared" si="55"/>
        <v>16.457513775429017</v>
      </c>
      <c r="AN129">
        <v>8.0500000000000007</v>
      </c>
      <c r="AO129" s="2">
        <f t="shared" si="56"/>
        <v>-6.1728395061727559E-3</v>
      </c>
      <c r="AP129" s="11">
        <f t="shared" si="57"/>
        <v>8.2750639393352508</v>
      </c>
      <c r="AQ129">
        <v>194.48869300000001</v>
      </c>
      <c r="AR129" s="2">
        <f t="shared" si="58"/>
        <v>-4.0589288091991138E-3</v>
      </c>
      <c r="AS129" s="11">
        <f t="shared" si="59"/>
        <v>2.2056179209015587</v>
      </c>
      <c r="AT129">
        <v>1162.9499510000001</v>
      </c>
      <c r="AU129" s="2">
        <f t="shared" si="60"/>
        <v>2.3994013538528369E-2</v>
      </c>
      <c r="AV129" s="11">
        <f t="shared" si="61"/>
        <v>2.6932021808497328</v>
      </c>
      <c r="AW129" s="12">
        <f t="shared" si="32"/>
        <v>121.78127220861433</v>
      </c>
      <c r="AX129" s="7">
        <f t="shared" si="62"/>
        <v>-1.4889558938603886E-2</v>
      </c>
    </row>
    <row r="130" spans="3:50" x14ac:dyDescent="0.3">
      <c r="C130" s="8">
        <v>45033</v>
      </c>
      <c r="D130">
        <v>100.93662999999999</v>
      </c>
      <c r="E130" s="2">
        <f t="shared" si="33"/>
        <v>4.9553599835139295E-3</v>
      </c>
      <c r="F130" s="11">
        <f t="shared" si="63"/>
        <v>2.4166632516850566</v>
      </c>
      <c r="G130">
        <v>225.6465</v>
      </c>
      <c r="H130" s="2">
        <f t="shared" si="34"/>
        <v>1.8181897269913039E-2</v>
      </c>
      <c r="I130" s="11">
        <f t="shared" si="35"/>
        <v>2.725468491083272</v>
      </c>
      <c r="J130">
        <v>1015.922974</v>
      </c>
      <c r="K130" s="2">
        <f t="shared" si="36"/>
        <v>-2.7662482096207808E-2</v>
      </c>
      <c r="L130" s="11">
        <f t="shared" si="37"/>
        <v>2.7726717557893594</v>
      </c>
      <c r="M130">
        <v>1225.1297609999999</v>
      </c>
      <c r="N130" s="2">
        <f t="shared" si="38"/>
        <v>-9.422682148603756E-2</v>
      </c>
      <c r="O130" s="11">
        <f t="shared" si="39"/>
        <v>2.1913787275103096</v>
      </c>
      <c r="P130">
        <v>74.899597</v>
      </c>
      <c r="Q130" s="2">
        <f t="shared" si="40"/>
        <v>6.477525677908158E-4</v>
      </c>
      <c r="R130" s="11">
        <f t="shared" si="41"/>
        <v>2.8632322471076463</v>
      </c>
      <c r="S130">
        <v>397.69973800000002</v>
      </c>
      <c r="T130" s="2">
        <f t="shared" si="42"/>
        <v>1.1501483965470571E-2</v>
      </c>
      <c r="U130" s="11">
        <f t="shared" si="43"/>
        <v>3.8625949343565544</v>
      </c>
      <c r="V130">
        <v>103.14653800000001</v>
      </c>
      <c r="W130" s="2">
        <f t="shared" si="44"/>
        <v>-7.6739347426207916E-3</v>
      </c>
      <c r="X130" s="11">
        <f t="shared" si="45"/>
        <v>2.5417689117157698</v>
      </c>
      <c r="Y130">
        <v>2189.2460940000001</v>
      </c>
      <c r="Z130" s="2">
        <f t="shared" si="46"/>
        <v>-1.9811881898056716E-2</v>
      </c>
      <c r="AA130" s="11">
        <f t="shared" si="47"/>
        <v>15.540593526607445</v>
      </c>
      <c r="AB130">
        <v>470.51834100000002</v>
      </c>
      <c r="AC130" s="2">
        <f t="shared" si="48"/>
        <v>-7.4208944525178122E-4</v>
      </c>
      <c r="AD130" s="11">
        <f t="shared" si="49"/>
        <v>2.8323317170124191</v>
      </c>
      <c r="AE130">
        <v>128.61518899999999</v>
      </c>
      <c r="AF130" s="2">
        <f t="shared" si="50"/>
        <v>2.3514945779133711E-2</v>
      </c>
      <c r="AG130" s="11">
        <f t="shared" si="51"/>
        <v>5.037955851115834</v>
      </c>
      <c r="AH130">
        <v>118.065269</v>
      </c>
      <c r="AI130" s="2">
        <f t="shared" si="52"/>
        <v>1.2772997201033531E-2</v>
      </c>
      <c r="AJ130" s="11">
        <f t="shared" si="53"/>
        <v>49.569769826602112</v>
      </c>
      <c r="AK130">
        <v>155.699997</v>
      </c>
      <c r="AL130" s="2">
        <f t="shared" si="54"/>
        <v>3.3864480722530566E-2</v>
      </c>
      <c r="AM130" s="11">
        <f t="shared" si="55"/>
        <v>17.014838933417813</v>
      </c>
      <c r="AN130">
        <v>8.15</v>
      </c>
      <c r="AO130" s="2">
        <f t="shared" si="56"/>
        <v>1.2422360248447228E-2</v>
      </c>
      <c r="AP130" s="11">
        <f t="shared" si="57"/>
        <v>8.3778597646686084</v>
      </c>
      <c r="AQ130">
        <v>195.13269</v>
      </c>
      <c r="AR130" s="2">
        <f t="shared" si="58"/>
        <v>3.3112310544447521E-3</v>
      </c>
      <c r="AS130" s="11">
        <f t="shared" si="59"/>
        <v>2.2129212314554878</v>
      </c>
      <c r="AT130">
        <v>1169.650024</v>
      </c>
      <c r="AU130" s="2">
        <f t="shared" si="60"/>
        <v>5.7612737282792814E-3</v>
      </c>
      <c r="AV130" s="11">
        <f t="shared" si="61"/>
        <v>2.708718455819207</v>
      </c>
      <c r="AW130" s="12">
        <f t="shared" si="32"/>
        <v>122.6687676259469</v>
      </c>
      <c r="AX130" s="7">
        <f t="shared" si="62"/>
        <v>7.2876182128585043E-3</v>
      </c>
    </row>
    <row r="131" spans="3:50" x14ac:dyDescent="0.3">
      <c r="C131" s="8">
        <v>45034</v>
      </c>
      <c r="D131">
        <v>102.479546</v>
      </c>
      <c r="E131" s="2">
        <f t="shared" si="33"/>
        <v>1.5285986861261369E-2</v>
      </c>
      <c r="F131" s="11">
        <f t="shared" si="63"/>
        <v>2.4536043343984075</v>
      </c>
      <c r="G131">
        <v>228.20172099999999</v>
      </c>
      <c r="H131" s="2">
        <f t="shared" si="34"/>
        <v>1.1324000150678026E-2</v>
      </c>
      <c r="I131" s="11">
        <f t="shared" si="35"/>
        <v>2.7563316966869671</v>
      </c>
      <c r="J131">
        <v>1037.0271</v>
      </c>
      <c r="K131" s="2">
        <f t="shared" si="36"/>
        <v>2.0773352449060756E-2</v>
      </c>
      <c r="L131" s="11">
        <f t="shared" si="37"/>
        <v>2.8302694433979281</v>
      </c>
      <c r="M131">
        <v>1226.1519780000001</v>
      </c>
      <c r="N131" s="2">
        <f t="shared" si="38"/>
        <v>8.3437447406864429E-4</v>
      </c>
      <c r="O131" s="11">
        <f t="shared" si="39"/>
        <v>2.193207157983561</v>
      </c>
      <c r="P131">
        <v>75.626778000000002</v>
      </c>
      <c r="Q131" s="2">
        <f t="shared" si="40"/>
        <v>9.7087438267524639E-3</v>
      </c>
      <c r="R131" s="11">
        <f t="shared" si="41"/>
        <v>2.8910306355113113</v>
      </c>
      <c r="S131">
        <v>396.059845</v>
      </c>
      <c r="T131" s="2">
        <f t="shared" si="42"/>
        <v>-4.1234450096621078E-3</v>
      </c>
      <c r="U131" s="11">
        <f t="shared" si="43"/>
        <v>3.8466677365501356</v>
      </c>
      <c r="V131">
        <v>103.19639599999999</v>
      </c>
      <c r="W131" s="2">
        <f t="shared" si="44"/>
        <v>4.8337056159830638E-4</v>
      </c>
      <c r="X131" s="11">
        <f t="shared" si="45"/>
        <v>2.5429975279820791</v>
      </c>
      <c r="Y131">
        <v>2191.8173830000001</v>
      </c>
      <c r="Z131" s="2">
        <f t="shared" si="46"/>
        <v>1.1745088900909639E-3</v>
      </c>
      <c r="AA131" s="11">
        <f t="shared" si="47"/>
        <v>15.558846091861735</v>
      </c>
      <c r="AB131">
        <v>463.13061499999998</v>
      </c>
      <c r="AC131" s="2">
        <f t="shared" si="48"/>
        <v>-1.5701249784012217E-2</v>
      </c>
      <c r="AD131" s="11">
        <f t="shared" si="49"/>
        <v>2.7878605692524268</v>
      </c>
      <c r="AE131">
        <v>125.77692399999999</v>
      </c>
      <c r="AF131" s="2">
        <f t="shared" si="50"/>
        <v>-2.2067883444155223E-2</v>
      </c>
      <c r="AG131" s="11">
        <f t="shared" si="51"/>
        <v>4.9267788285966096</v>
      </c>
      <c r="AH131">
        <v>118.40149700000001</v>
      </c>
      <c r="AI131" s="2">
        <f t="shared" si="52"/>
        <v>2.8478146270094484E-3</v>
      </c>
      <c r="AJ131" s="11">
        <f t="shared" si="53"/>
        <v>49.710935342171801</v>
      </c>
      <c r="AK131">
        <v>159.39999399999999</v>
      </c>
      <c r="AL131" s="2">
        <f t="shared" si="54"/>
        <v>2.3763629231155381E-2</v>
      </c>
      <c r="AM131" s="11">
        <f t="shared" si="55"/>
        <v>17.419173257259381</v>
      </c>
      <c r="AN131">
        <v>8.0500000000000007</v>
      </c>
      <c r="AO131" s="2">
        <f t="shared" si="56"/>
        <v>-1.2269938650306678E-2</v>
      </c>
      <c r="AP131" s="11">
        <f t="shared" si="57"/>
        <v>8.2750639393352525</v>
      </c>
      <c r="AQ131">
        <v>195.42993200000001</v>
      </c>
      <c r="AR131" s="2">
        <f t="shared" si="58"/>
        <v>1.5232814143033568E-3</v>
      </c>
      <c r="AS131" s="11">
        <f t="shared" si="59"/>
        <v>2.2162921332386811</v>
      </c>
      <c r="AT131">
        <v>1144.9499510000001</v>
      </c>
      <c r="AU131" s="2">
        <f t="shared" si="60"/>
        <v>-2.1117490269037975E-2</v>
      </c>
      <c r="AV131" s="11">
        <f t="shared" si="61"/>
        <v>2.6515171201868815</v>
      </c>
      <c r="AW131" s="12">
        <f t="shared" ref="AW131:AW194" si="64">SUM(F131,I131,L131,O131,R131,U131,X131,AA131,AD131,AG131,AJ131,AM131,AP131,AS131,AV131)</f>
        <v>123.06057581441317</v>
      </c>
      <c r="AX131" s="7">
        <f t="shared" si="62"/>
        <v>3.1940337874838409E-3</v>
      </c>
    </row>
    <row r="132" spans="3:50" x14ac:dyDescent="0.3">
      <c r="C132" s="8">
        <v>45035</v>
      </c>
      <c r="D132">
        <v>100.93662999999999</v>
      </c>
      <c r="E132" s="2">
        <f t="shared" ref="E132:E195" si="65">(D132/D131)-1</f>
        <v>-1.5055843436308836E-2</v>
      </c>
      <c r="F132" s="11">
        <f t="shared" si="63"/>
        <v>2.4166632516850561</v>
      </c>
      <c r="G132">
        <v>226.43270899999999</v>
      </c>
      <c r="H132" s="2">
        <f t="shared" ref="H132:H195" si="66">(G132/G131)-1</f>
        <v>-7.7519660774162391E-3</v>
      </c>
      <c r="I132" s="11">
        <f t="shared" ref="I132:I195" si="67">I131*(1+H132)</f>
        <v>2.7349647068761427</v>
      </c>
      <c r="J132">
        <v>1012.511169</v>
      </c>
      <c r="K132" s="2">
        <f t="shared" ref="K132:K195" si="68">(J132/J131)-1</f>
        <v>-2.3640588563211162E-2</v>
      </c>
      <c r="L132" s="11">
        <f t="shared" ref="L132:L195" si="69">L131*(1+K132)</f>
        <v>2.7633602079635291</v>
      </c>
      <c r="M132">
        <v>1199.7176509999999</v>
      </c>
      <c r="N132" s="2">
        <f t="shared" ref="N132:N195" si="70">(M132/M131)-1</f>
        <v>-2.1558768793993766E-2</v>
      </c>
      <c r="O132" s="11">
        <f t="shared" ref="O132:O195" si="71">O131*(1+N132)</f>
        <v>2.1459243119472613</v>
      </c>
      <c r="P132">
        <v>76.160042000000004</v>
      </c>
      <c r="Q132" s="2">
        <f t="shared" ref="Q132:Q195" si="72">(P132/P131)-1</f>
        <v>7.0512590130442643E-3</v>
      </c>
      <c r="R132" s="11">
        <f t="shared" ref="R132:R195" si="73">R131*(1+Q132)</f>
        <v>2.9114160413369476</v>
      </c>
      <c r="S132">
        <v>396.30831899999998</v>
      </c>
      <c r="T132" s="2">
        <f t="shared" ref="T132:T195" si="74">(S132/S131)-1</f>
        <v>6.2736478624847436E-4</v>
      </c>
      <c r="U132" s="11">
        <f t="shared" ref="U132:U195" si="75">U131*(1+T132)</f>
        <v>3.8490810004324452</v>
      </c>
      <c r="V132">
        <v>102.29903400000001</v>
      </c>
      <c r="W132" s="2">
        <f t="shared" ref="W132:W195" si="76">(V132/V131)-1</f>
        <v>-8.6956718914872333E-3</v>
      </c>
      <c r="X132" s="11">
        <f t="shared" ref="X132:X195" si="77">X131*(1+W132)</f>
        <v>2.520884455857884</v>
      </c>
      <c r="Y132">
        <v>2194.7836910000001</v>
      </c>
      <c r="Z132" s="2">
        <f t="shared" ref="Z132:Z195" si="78">(Y132/Y131)-1</f>
        <v>1.3533554496862887E-3</v>
      </c>
      <c r="AA132" s="11">
        <f t="shared" ref="AA132:AA195" si="79">AA131*(1+Z132)</f>
        <v>15.579902741010986</v>
      </c>
      <c r="AB132">
        <v>469.02081299999998</v>
      </c>
      <c r="AC132" s="2">
        <f t="shared" ref="AC132:AC195" si="80">(AB132/AB131)-1</f>
        <v>1.2718222050597916E-2</v>
      </c>
      <c r="AD132" s="11">
        <f t="shared" ref="AD132:AD195" si="81">AD131*(1+AC132)</f>
        <v>2.8233171990182853</v>
      </c>
      <c r="AE132">
        <v>125.621414</v>
      </c>
      <c r="AF132" s="2">
        <f t="shared" ref="AF132:AF195" si="82">(AE132/AE131)-1</f>
        <v>-1.2363953184288956E-3</v>
      </c>
      <c r="AG132" s="11">
        <f t="shared" ref="AG132:AG195" si="83">AG131*(1+AF132)</f>
        <v>4.9206873823179986</v>
      </c>
      <c r="AH132">
        <v>118.017235</v>
      </c>
      <c r="AI132" s="2">
        <f t="shared" ref="AI132:AI195" si="84">(AH132/AH131)-1</f>
        <v>-3.2454150474128252E-3</v>
      </c>
      <c r="AJ132" s="11">
        <f t="shared" ref="AJ132:AJ195" si="85">AJ131*(1+AI132)</f>
        <v>49.549602724591352</v>
      </c>
      <c r="AK132">
        <v>171.199997</v>
      </c>
      <c r="AL132" s="2">
        <f t="shared" ref="AL132:AL195" si="86">(AK132/AK131)-1</f>
        <v>7.4027625120236751E-2</v>
      </c>
      <c r="AM132" s="11">
        <f t="shared" ref="AM132:AM195" si="87">AM131*(1+AL132)</f>
        <v>18.708673285052232</v>
      </c>
      <c r="AN132">
        <v>8</v>
      </c>
      <c r="AO132" s="2">
        <f t="shared" ref="AO132:AO195" si="88">(AN132/AN131)-1</f>
        <v>-6.2111801242237252E-3</v>
      </c>
      <c r="AP132" s="11">
        <f t="shared" ref="AP132:AP195" si="89">AP131*(1+AO132)</f>
        <v>8.2236660266685728</v>
      </c>
      <c r="AQ132">
        <v>191.66499300000001</v>
      </c>
      <c r="AR132" s="2">
        <f t="shared" ref="AR132:AR195" si="90">(AQ132/AQ131)-1</f>
        <v>-1.9264904620649448E-2</v>
      </c>
      <c r="AS132" s="11">
        <f t="shared" ref="AS132:AS195" si="91">AS131*(1+AR132)</f>
        <v>2.173595476680342</v>
      </c>
      <c r="AT132">
        <v>1170.150024</v>
      </c>
      <c r="AU132" s="2">
        <f t="shared" ref="AU132:AU195" si="92">(AT132/AT131)-1</f>
        <v>2.2009759446681709E-2</v>
      </c>
      <c r="AV132" s="11">
        <f t="shared" ref="AV132:AV195" si="93">AV131*(1+AU132)</f>
        <v>2.7098763741709528</v>
      </c>
      <c r="AW132" s="12">
        <f t="shared" si="64"/>
        <v>124.03161518560998</v>
      </c>
      <c r="AX132" s="7">
        <f t="shared" ref="AX132:AX195" si="94">(AW132/AW131)-1</f>
        <v>7.8907429513512817E-3</v>
      </c>
    </row>
    <row r="133" spans="3:50" x14ac:dyDescent="0.3">
      <c r="C133" s="8">
        <v>45036</v>
      </c>
      <c r="D133">
        <v>102.380005</v>
      </c>
      <c r="E133" s="2">
        <f t="shared" si="65"/>
        <v>1.4299813655359817E-2</v>
      </c>
      <c r="F133" s="11">
        <f t="shared" ref="F133:F196" si="95">F132*(1+E133)</f>
        <v>2.4512210858519086</v>
      </c>
      <c r="G133">
        <v>225.597351</v>
      </c>
      <c r="H133" s="2">
        <f t="shared" si="66"/>
        <v>-3.6892108198024465E-3</v>
      </c>
      <c r="I133" s="11">
        <f t="shared" si="67"/>
        <v>2.7248748454877574</v>
      </c>
      <c r="J133">
        <v>1011.3414310000001</v>
      </c>
      <c r="K133" s="2">
        <f t="shared" si="68"/>
        <v>-1.1552840460566927E-3</v>
      </c>
      <c r="L133" s="11">
        <f t="shared" si="69"/>
        <v>2.760167742001761</v>
      </c>
      <c r="M133">
        <v>1191.149658</v>
      </c>
      <c r="N133" s="2">
        <f t="shared" si="70"/>
        <v>-7.1416745372198109E-3</v>
      </c>
      <c r="O133" s="11">
        <f t="shared" si="71"/>
        <v>2.1305988189298266</v>
      </c>
      <c r="P133">
        <v>75.820685999999995</v>
      </c>
      <c r="Q133" s="2">
        <f t="shared" si="72"/>
        <v>-4.4558273746752031E-3</v>
      </c>
      <c r="R133" s="11">
        <f t="shared" si="73"/>
        <v>2.8984432740408899</v>
      </c>
      <c r="S133">
        <v>397.848816</v>
      </c>
      <c r="T133" s="2">
        <f t="shared" si="74"/>
        <v>3.8871174944981046E-3</v>
      </c>
      <c r="U133" s="11">
        <f t="shared" si="75"/>
        <v>3.8640428305269663</v>
      </c>
      <c r="V133">
        <v>102.59815999999999</v>
      </c>
      <c r="W133" s="2">
        <f t="shared" si="76"/>
        <v>2.9240354312631833E-3</v>
      </c>
      <c r="X133" s="11">
        <f t="shared" si="77"/>
        <v>2.528255611324933</v>
      </c>
      <c r="Y133">
        <v>2207.7866210000002</v>
      </c>
      <c r="Z133" s="2">
        <f t="shared" si="78"/>
        <v>5.9244699390288424E-3</v>
      </c>
      <c r="AA133" s="11">
        <f t="shared" si="79"/>
        <v>15.672205406453099</v>
      </c>
      <c r="AB133">
        <v>464.62814300000002</v>
      </c>
      <c r="AC133" s="2">
        <f t="shared" si="80"/>
        <v>-9.3656184933523789E-3</v>
      </c>
      <c r="AD133" s="11">
        <f t="shared" si="81"/>
        <v>2.7968750872465598</v>
      </c>
      <c r="AE133">
        <v>124.41613</v>
      </c>
      <c r="AF133" s="2">
        <f t="shared" si="82"/>
        <v>-9.5945743772635206E-3</v>
      </c>
      <c r="AG133" s="11">
        <f t="shared" si="83"/>
        <v>4.8734754812410861</v>
      </c>
      <c r="AH133">
        <v>117.873131</v>
      </c>
      <c r="AI133" s="2">
        <f t="shared" si="84"/>
        <v>-1.2210419944171935E-3</v>
      </c>
      <c r="AJ133" s="11">
        <f t="shared" si="85"/>
        <v>49.489100578857936</v>
      </c>
      <c r="AK133">
        <v>170.14999399999999</v>
      </c>
      <c r="AL133" s="2">
        <f t="shared" si="86"/>
        <v>-6.13319520093214E-3</v>
      </c>
      <c r="AM133" s="11">
        <f t="shared" si="87"/>
        <v>18.593929339844543</v>
      </c>
      <c r="AN133">
        <v>7.95</v>
      </c>
      <c r="AO133" s="2">
        <f t="shared" si="88"/>
        <v>-6.2499999999999778E-3</v>
      </c>
      <c r="AP133" s="11">
        <f t="shared" si="89"/>
        <v>8.1722681140018949</v>
      </c>
      <c r="AQ133">
        <v>194.58776900000001</v>
      </c>
      <c r="AR133" s="2">
        <f t="shared" si="90"/>
        <v>1.5249399247362794E-2</v>
      </c>
      <c r="AS133" s="11">
        <f t="shared" si="91"/>
        <v>2.2067415019065022</v>
      </c>
      <c r="AT133">
        <v>1127.9499510000001</v>
      </c>
      <c r="AU133" s="2">
        <f t="shared" si="92"/>
        <v>-3.6063814155850471E-2</v>
      </c>
      <c r="AV133" s="11">
        <f t="shared" si="93"/>
        <v>2.6121478962275217</v>
      </c>
      <c r="AW133" s="12">
        <f t="shared" si="64"/>
        <v>123.77434761394319</v>
      </c>
      <c r="AX133" s="7">
        <f t="shared" si="94"/>
        <v>-2.0742096382586617E-3</v>
      </c>
    </row>
    <row r="134" spans="3:50" x14ac:dyDescent="0.3">
      <c r="C134" s="8">
        <v>45037</v>
      </c>
      <c r="D134">
        <v>102.33023799999999</v>
      </c>
      <c r="E134" s="2">
        <f t="shared" si="65"/>
        <v>-4.8610077719768441E-4</v>
      </c>
      <c r="F134" s="11">
        <f t="shared" si="95"/>
        <v>2.4500295453769927</v>
      </c>
      <c r="G134">
        <v>226.08874499999999</v>
      </c>
      <c r="H134" s="2">
        <f t="shared" si="66"/>
        <v>2.1781904699758048E-3</v>
      </c>
      <c r="I134" s="11">
        <f t="shared" si="67"/>
        <v>2.7308101419080755</v>
      </c>
      <c r="J134">
        <v>1022.502747</v>
      </c>
      <c r="K134" s="2">
        <f t="shared" si="68"/>
        <v>1.1036150263283195E-2</v>
      </c>
      <c r="L134" s="11">
        <f t="shared" si="69"/>
        <v>2.7906293679543595</v>
      </c>
      <c r="M134">
        <v>1194.9956050000001</v>
      </c>
      <c r="N134" s="2">
        <f t="shared" si="70"/>
        <v>3.2287689243495343E-3</v>
      </c>
      <c r="O134" s="11">
        <f t="shared" si="71"/>
        <v>2.1374780301866432</v>
      </c>
      <c r="P134">
        <v>75.869170999999994</v>
      </c>
      <c r="Q134" s="2">
        <f t="shared" si="72"/>
        <v>6.3946928678548787E-4</v>
      </c>
      <c r="R134" s="11">
        <f t="shared" si="73"/>
        <v>2.900296739494129</v>
      </c>
      <c r="S134">
        <v>405.75012199999998</v>
      </c>
      <c r="T134" s="2">
        <f t="shared" si="74"/>
        <v>1.9860071671043977E-2</v>
      </c>
      <c r="U134" s="11">
        <f t="shared" si="75"/>
        <v>3.9407829980812155</v>
      </c>
      <c r="V134">
        <v>102.797569</v>
      </c>
      <c r="W134" s="2">
        <f t="shared" si="76"/>
        <v>1.9435923607207251E-3</v>
      </c>
      <c r="X134" s="11">
        <f t="shared" si="77"/>
        <v>2.5331695096170534</v>
      </c>
      <c r="Y134">
        <v>2190.4326169999999</v>
      </c>
      <c r="Z134" s="2">
        <f t="shared" si="78"/>
        <v>-7.8603628787912161E-3</v>
      </c>
      <c r="AA134" s="11">
        <f t="shared" si="79"/>
        <v>15.549016184847424</v>
      </c>
      <c r="AB134">
        <v>452.697968</v>
      </c>
      <c r="AC134" s="2">
        <f t="shared" si="80"/>
        <v>-2.5676823885375399E-2</v>
      </c>
      <c r="AD134" s="11">
        <f t="shared" si="81"/>
        <v>2.7250602182019357</v>
      </c>
      <c r="AE134">
        <v>121.850044</v>
      </c>
      <c r="AF134" s="2">
        <f t="shared" si="82"/>
        <v>-2.0625026674595981E-2</v>
      </c>
      <c r="AG134" s="11">
        <f t="shared" si="83"/>
        <v>4.7729599194424992</v>
      </c>
      <c r="AH134">
        <v>117.104607</v>
      </c>
      <c r="AI134" s="2">
        <f t="shared" si="84"/>
        <v>-6.5199252236711747E-3</v>
      </c>
      <c r="AJ134" s="11">
        <f t="shared" si="85"/>
        <v>49.166435343697039</v>
      </c>
      <c r="AK134">
        <v>171.050003</v>
      </c>
      <c r="AL134" s="2">
        <f t="shared" si="86"/>
        <v>5.2895035658950817E-3</v>
      </c>
      <c r="AM134" s="11">
        <f t="shared" si="87"/>
        <v>18.692281995391653</v>
      </c>
      <c r="AN134">
        <v>7.95</v>
      </c>
      <c r="AO134" s="2">
        <f t="shared" si="88"/>
        <v>0</v>
      </c>
      <c r="AP134" s="11">
        <f t="shared" si="89"/>
        <v>8.1722681140018949</v>
      </c>
      <c r="AQ134">
        <v>193.894226</v>
      </c>
      <c r="AR134" s="2">
        <f t="shared" si="90"/>
        <v>-3.5641654332344563E-3</v>
      </c>
      <c r="AS134" s="11">
        <f t="shared" si="91"/>
        <v>2.198876310125323</v>
      </c>
      <c r="AT134">
        <v>1092.9499510000001</v>
      </c>
      <c r="AU134" s="2">
        <f t="shared" si="92"/>
        <v>-3.1029745574234213E-2</v>
      </c>
      <c r="AV134" s="11">
        <f t="shared" si="93"/>
        <v>2.5310936116053107</v>
      </c>
      <c r="AW134" s="12">
        <f t="shared" si="64"/>
        <v>123.29118802993155</v>
      </c>
      <c r="AX134" s="7">
        <f t="shared" si="94"/>
        <v>-3.9035518532373192E-3</v>
      </c>
    </row>
    <row r="135" spans="3:50" x14ac:dyDescent="0.3">
      <c r="C135" s="8">
        <v>45040</v>
      </c>
      <c r="D135">
        <v>101.334808</v>
      </c>
      <c r="E135" s="2">
        <f t="shared" si="65"/>
        <v>-9.7276232270661067E-3</v>
      </c>
      <c r="F135" s="11">
        <f t="shared" si="95"/>
        <v>2.4261965810643851</v>
      </c>
      <c r="G135">
        <v>227.56291200000001</v>
      </c>
      <c r="H135" s="2">
        <f t="shared" si="66"/>
        <v>6.5203024591073966E-3</v>
      </c>
      <c r="I135" s="11">
        <f t="shared" si="67"/>
        <v>2.7486158499917139</v>
      </c>
      <c r="J135">
        <v>1027.4742429999999</v>
      </c>
      <c r="K135" s="2">
        <f t="shared" si="68"/>
        <v>4.8620857152570363E-3</v>
      </c>
      <c r="L135" s="11">
        <f t="shared" si="69"/>
        <v>2.8041976471408669</v>
      </c>
      <c r="M135">
        <v>1193.9732670000001</v>
      </c>
      <c r="N135" s="2">
        <f t="shared" si="70"/>
        <v>-8.5551611714917986E-4</v>
      </c>
      <c r="O135" s="11">
        <f t="shared" si="71"/>
        <v>2.1356493832817662</v>
      </c>
      <c r="P135">
        <v>75.869170999999994</v>
      </c>
      <c r="Q135" s="2">
        <f t="shared" si="72"/>
        <v>0</v>
      </c>
      <c r="R135" s="11">
        <f t="shared" si="73"/>
        <v>2.900296739494129</v>
      </c>
      <c r="S135">
        <v>406.19738799999999</v>
      </c>
      <c r="T135" s="2">
        <f t="shared" si="74"/>
        <v>1.1023188306029663E-3</v>
      </c>
      <c r="U135" s="11">
        <f t="shared" si="75"/>
        <v>3.9451269973873204</v>
      </c>
      <c r="V135">
        <v>102.89727000000001</v>
      </c>
      <c r="W135" s="2">
        <f t="shared" si="76"/>
        <v>9.6987702111905882E-4</v>
      </c>
      <c r="X135" s="11">
        <f t="shared" si="77"/>
        <v>2.5356263725150305</v>
      </c>
      <c r="Y135">
        <v>2203.9794919999999</v>
      </c>
      <c r="Z135" s="2">
        <f t="shared" si="78"/>
        <v>6.1845659596475588E-3</v>
      </c>
      <c r="AA135" s="11">
        <f t="shared" si="79"/>
        <v>15.64518010105024</v>
      </c>
      <c r="AB135">
        <v>449.05398600000001</v>
      </c>
      <c r="AC135" s="2">
        <f t="shared" si="80"/>
        <v>-8.0494772620671728E-3</v>
      </c>
      <c r="AD135" s="11">
        <f t="shared" si="81"/>
        <v>2.7031249079377555</v>
      </c>
      <c r="AE135">
        <v>125.038208</v>
      </c>
      <c r="AF135" s="2">
        <f t="shared" si="82"/>
        <v>2.6164652020971069E-2</v>
      </c>
      <c r="AG135" s="11">
        <f t="shared" si="83"/>
        <v>4.8978427548447545</v>
      </c>
      <c r="AH135">
        <v>119.073959</v>
      </c>
      <c r="AI135" s="2">
        <f t="shared" si="84"/>
        <v>1.6817032655256581E-2</v>
      </c>
      <c r="AJ135" s="11">
        <f t="shared" si="85"/>
        <v>49.993268892414555</v>
      </c>
      <c r="AK135">
        <v>173.14999399999999</v>
      </c>
      <c r="AL135" s="2">
        <f t="shared" si="86"/>
        <v>1.2277059124050416E-2</v>
      </c>
      <c r="AM135" s="11">
        <f t="shared" si="87"/>
        <v>18.921768246612498</v>
      </c>
      <c r="AN135">
        <v>7.95</v>
      </c>
      <c r="AO135" s="2">
        <f t="shared" si="88"/>
        <v>0</v>
      </c>
      <c r="AP135" s="11">
        <f t="shared" si="89"/>
        <v>8.1722681140018949</v>
      </c>
      <c r="AQ135">
        <v>194.04286200000001</v>
      </c>
      <c r="AR135" s="2">
        <f t="shared" si="90"/>
        <v>7.6658291000386569E-4</v>
      </c>
      <c r="AS135" s="11">
        <f t="shared" si="91"/>
        <v>2.2005619311258773</v>
      </c>
      <c r="AT135">
        <v>1101.8000489999999</v>
      </c>
      <c r="AU135" s="2">
        <f t="shared" si="92"/>
        <v>8.0974412340679702E-3</v>
      </c>
      <c r="AV135" s="11">
        <f t="shared" si="93"/>
        <v>2.5515889933832097</v>
      </c>
      <c r="AW135" s="12">
        <f t="shared" si="64"/>
        <v>124.581313512246</v>
      </c>
      <c r="AX135" s="7">
        <f t="shared" si="94"/>
        <v>1.046405264584882E-2</v>
      </c>
    </row>
    <row r="136" spans="3:50" x14ac:dyDescent="0.3">
      <c r="C136" s="8">
        <v>45041</v>
      </c>
      <c r="D136">
        <v>100.687775</v>
      </c>
      <c r="E136" s="2">
        <f t="shared" si="65"/>
        <v>-6.3851011589225459E-3</v>
      </c>
      <c r="F136" s="11">
        <f t="shared" si="95"/>
        <v>2.410705070462857</v>
      </c>
      <c r="G136">
        <v>226.28529399999999</v>
      </c>
      <c r="H136" s="2">
        <f t="shared" si="66"/>
        <v>-5.6143507251305014E-3</v>
      </c>
      <c r="I136" s="11">
        <f t="shared" si="67"/>
        <v>2.7331841566012076</v>
      </c>
      <c r="J136">
        <v>1026.8892820000001</v>
      </c>
      <c r="K136" s="2">
        <f t="shared" si="68"/>
        <v>-5.6931938098203627E-4</v>
      </c>
      <c r="L136" s="11">
        <f t="shared" si="69"/>
        <v>2.8026011630722456</v>
      </c>
      <c r="M136">
        <v>1192.6102289999999</v>
      </c>
      <c r="N136" s="2">
        <f t="shared" si="70"/>
        <v>-1.1415984240794597E-3</v>
      </c>
      <c r="O136" s="11">
        <f t="shared" si="71"/>
        <v>2.1332113293114254</v>
      </c>
      <c r="P136">
        <v>76.063079999999999</v>
      </c>
      <c r="Q136" s="2">
        <f t="shared" si="72"/>
        <v>2.5558339104563288E-3</v>
      </c>
      <c r="R136" s="11">
        <f t="shared" si="73"/>
        <v>2.907709416251314</v>
      </c>
      <c r="S136">
        <v>409.02990699999998</v>
      </c>
      <c r="T136" s="2">
        <f t="shared" si="74"/>
        <v>6.9732575434482413E-3</v>
      </c>
      <c r="U136" s="11">
        <f t="shared" si="75"/>
        <v>3.9726373839817128</v>
      </c>
      <c r="V136">
        <v>102.84742</v>
      </c>
      <c r="W136" s="2">
        <f t="shared" si="76"/>
        <v>-4.8446377634714377E-4</v>
      </c>
      <c r="X136" s="11">
        <f t="shared" si="77"/>
        <v>2.5343979533871965</v>
      </c>
      <c r="Y136">
        <v>2222.8164059999999</v>
      </c>
      <c r="Z136" s="2">
        <f t="shared" si="78"/>
        <v>8.5467737192537196E-3</v>
      </c>
      <c r="AA136" s="11">
        <f t="shared" si="79"/>
        <v>15.778895915170887</v>
      </c>
      <c r="AB136">
        <v>439.37008700000001</v>
      </c>
      <c r="AC136" s="2">
        <f t="shared" si="80"/>
        <v>-2.1565110881790472E-2</v>
      </c>
      <c r="AD136" s="11">
        <f t="shared" si="81"/>
        <v>2.6448317195707483</v>
      </c>
      <c r="AE136">
        <v>126.126846</v>
      </c>
      <c r="AF136" s="2">
        <f t="shared" si="82"/>
        <v>8.7064427538821043E-3</v>
      </c>
      <c r="AG136" s="11">
        <f t="shared" si="83"/>
        <v>4.9404855424073268</v>
      </c>
      <c r="AH136">
        <v>120.130692</v>
      </c>
      <c r="AI136" s="2">
        <f t="shared" si="84"/>
        <v>8.8745936464580399E-3</v>
      </c>
      <c r="AJ136" s="11">
        <f t="shared" si="85"/>
        <v>50.436938838892843</v>
      </c>
      <c r="AK136">
        <v>167.60000600000001</v>
      </c>
      <c r="AL136" s="2">
        <f t="shared" si="86"/>
        <v>-3.2053064928203145E-2</v>
      </c>
      <c r="AM136" s="11">
        <f t="shared" si="87"/>
        <v>18.315267580447415</v>
      </c>
      <c r="AN136">
        <v>8.15</v>
      </c>
      <c r="AO136" s="2">
        <f t="shared" si="88"/>
        <v>2.515723270440251E-2</v>
      </c>
      <c r="AP136" s="11">
        <f t="shared" si="89"/>
        <v>8.3778597646686084</v>
      </c>
      <c r="AQ136">
        <v>195.826233</v>
      </c>
      <c r="AR136" s="2">
        <f t="shared" si="90"/>
        <v>9.1906034657434077E-3</v>
      </c>
      <c r="AS136" s="11">
        <f t="shared" si="91"/>
        <v>2.2207864232366656</v>
      </c>
      <c r="AT136">
        <v>1111.5</v>
      </c>
      <c r="AU136" s="2">
        <f t="shared" si="92"/>
        <v>8.8037307756554384E-3</v>
      </c>
      <c r="AV136" s="11">
        <f t="shared" si="93"/>
        <v>2.5740524959310811</v>
      </c>
      <c r="AW136" s="12">
        <f t="shared" si="64"/>
        <v>124.78356475339353</v>
      </c>
      <c r="AX136" s="7">
        <f t="shared" si="94"/>
        <v>1.6234476539505049E-3</v>
      </c>
    </row>
    <row r="137" spans="3:50" x14ac:dyDescent="0.3">
      <c r="C137" s="8">
        <v>45042</v>
      </c>
      <c r="D137">
        <v>101.18549299999999</v>
      </c>
      <c r="E137" s="2">
        <f t="shared" si="65"/>
        <v>4.9431820297944906E-3</v>
      </c>
      <c r="F137" s="11">
        <f t="shared" si="95"/>
        <v>2.4226216244463035</v>
      </c>
      <c r="G137">
        <v>225.79390000000001</v>
      </c>
      <c r="H137" s="2">
        <f t="shared" si="66"/>
        <v>-2.171568427243864E-3</v>
      </c>
      <c r="I137" s="11">
        <f t="shared" si="67"/>
        <v>2.7272488601808891</v>
      </c>
      <c r="J137">
        <v>1038.6843260000001</v>
      </c>
      <c r="K137" s="2">
        <f t="shared" si="68"/>
        <v>1.1486188634696415E-2</v>
      </c>
      <c r="L137" s="11">
        <f t="shared" si="69"/>
        <v>2.8347923686991128</v>
      </c>
      <c r="M137">
        <v>1195.190308</v>
      </c>
      <c r="N137" s="2">
        <f t="shared" si="70"/>
        <v>2.163388286685608E-3</v>
      </c>
      <c r="O137" s="11">
        <f t="shared" si="71"/>
        <v>2.1378262937142827</v>
      </c>
      <c r="P137">
        <v>76.063079999999999</v>
      </c>
      <c r="Q137" s="2">
        <f t="shared" si="72"/>
        <v>0</v>
      </c>
      <c r="R137" s="11">
        <f t="shared" si="73"/>
        <v>2.907709416251314</v>
      </c>
      <c r="S137">
        <v>409.72564699999998</v>
      </c>
      <c r="T137" s="2">
        <f t="shared" si="74"/>
        <v>1.7009514172272588E-3</v>
      </c>
      <c r="U137" s="11">
        <f t="shared" si="75"/>
        <v>3.9793946471701265</v>
      </c>
      <c r="V137">
        <v>101.05270400000001</v>
      </c>
      <c r="W137" s="2">
        <f t="shared" si="76"/>
        <v>-1.7450277313713736E-2</v>
      </c>
      <c r="X137" s="11">
        <f t="shared" si="77"/>
        <v>2.4901720062772816</v>
      </c>
      <c r="Y137">
        <v>2250.7014159999999</v>
      </c>
      <c r="Z137" s="2">
        <f t="shared" si="78"/>
        <v>1.2544900210710308E-2</v>
      </c>
      <c r="AA137" s="11">
        <f t="shared" si="79"/>
        <v>15.97684058986189</v>
      </c>
      <c r="AB137">
        <v>439.56976300000002</v>
      </c>
      <c r="AC137" s="2">
        <f t="shared" si="80"/>
        <v>4.5445970471824637E-4</v>
      </c>
      <c r="AD137" s="11">
        <f t="shared" si="81"/>
        <v>2.6460336890130538</v>
      </c>
      <c r="AE137">
        <v>128.57629399999999</v>
      </c>
      <c r="AF137" s="2">
        <f t="shared" si="82"/>
        <v>1.9420512584608529E-2</v>
      </c>
      <c r="AG137" s="11">
        <f t="shared" si="83"/>
        <v>5.0364323040577252</v>
      </c>
      <c r="AH137">
        <v>120.370857</v>
      </c>
      <c r="AI137" s="2">
        <f t="shared" si="84"/>
        <v>1.9991976738134021E-3</v>
      </c>
      <c r="AJ137" s="11">
        <f t="shared" si="85"/>
        <v>50.537772249693823</v>
      </c>
      <c r="AK137">
        <v>172.25</v>
      </c>
      <c r="AL137" s="2">
        <f t="shared" si="86"/>
        <v>2.7744593278833163E-2</v>
      </c>
      <c r="AM137" s="11">
        <f t="shared" si="87"/>
        <v>18.823417230259928</v>
      </c>
      <c r="AN137">
        <v>8.1999999999999993</v>
      </c>
      <c r="AO137" s="2">
        <f t="shared" si="88"/>
        <v>6.1349693251533388E-3</v>
      </c>
      <c r="AP137" s="11">
        <f t="shared" si="89"/>
        <v>8.4292576773352863</v>
      </c>
      <c r="AQ137">
        <v>196.37117000000001</v>
      </c>
      <c r="AR137" s="2">
        <f t="shared" si="90"/>
        <v>2.7827579157895244E-3</v>
      </c>
      <c r="AS137" s="11">
        <f t="shared" si="91"/>
        <v>2.2269663342352053</v>
      </c>
      <c r="AT137">
        <v>1125.5</v>
      </c>
      <c r="AU137" s="2">
        <f t="shared" si="92"/>
        <v>1.2595591542959861E-2</v>
      </c>
      <c r="AV137" s="11">
        <f t="shared" si="93"/>
        <v>2.6064742097799654</v>
      </c>
      <c r="AW137" s="12">
        <f t="shared" si="64"/>
        <v>125.78295950097619</v>
      </c>
      <c r="AX137" s="7">
        <f t="shared" si="94"/>
        <v>8.0090254638720548E-3</v>
      </c>
    </row>
    <row r="138" spans="3:50" x14ac:dyDescent="0.3">
      <c r="C138" s="8">
        <v>45043</v>
      </c>
      <c r="D138">
        <v>100.986397</v>
      </c>
      <c r="E138" s="2">
        <f t="shared" si="65"/>
        <v>-1.967633838578009E-3</v>
      </c>
      <c r="F138" s="11">
        <f t="shared" si="95"/>
        <v>2.417854792159972</v>
      </c>
      <c r="G138">
        <v>227.75945999999999</v>
      </c>
      <c r="H138" s="2">
        <f t="shared" si="66"/>
        <v>8.7051067367187596E-3</v>
      </c>
      <c r="I138" s="11">
        <f t="shared" si="67"/>
        <v>2.7509898526063581</v>
      </c>
      <c r="J138">
        <v>1044.2404790000001</v>
      </c>
      <c r="K138" s="2">
        <f t="shared" si="68"/>
        <v>5.3492219540818287E-3</v>
      </c>
      <c r="L138" s="11">
        <f t="shared" si="69"/>
        <v>2.8499563022730219</v>
      </c>
      <c r="M138">
        <v>1213.3973390000001</v>
      </c>
      <c r="N138" s="2">
        <f t="shared" si="70"/>
        <v>1.5233583202717949E-2</v>
      </c>
      <c r="O138" s="11">
        <f t="shared" si="71"/>
        <v>2.1703930484325373</v>
      </c>
      <c r="P138">
        <v>78.002228000000002</v>
      </c>
      <c r="Q138" s="2">
        <f t="shared" si="72"/>
        <v>2.549394528856852E-2</v>
      </c>
      <c r="R138" s="11">
        <f t="shared" si="73"/>
        <v>2.9818384010242807</v>
      </c>
      <c r="S138">
        <v>413.45266700000002</v>
      </c>
      <c r="T138" s="2">
        <f t="shared" si="74"/>
        <v>9.0963795585878859E-3</v>
      </c>
      <c r="U138" s="11">
        <f t="shared" si="75"/>
        <v>4.0155927312941992</v>
      </c>
      <c r="V138">
        <v>101.401672</v>
      </c>
      <c r="W138" s="2">
        <f t="shared" si="76"/>
        <v>3.4533266917824434E-3</v>
      </c>
      <c r="X138" s="11">
        <f t="shared" si="77"/>
        <v>2.4987713837336885</v>
      </c>
      <c r="Y138">
        <v>2279.8222660000001</v>
      </c>
      <c r="Z138" s="2">
        <f t="shared" si="78"/>
        <v>1.2938566525521056E-2</v>
      </c>
      <c r="AA138" s="11">
        <f t="shared" si="79"/>
        <v>16.183558004701464</v>
      </c>
      <c r="AB138">
        <v>451.45004299999999</v>
      </c>
      <c r="AC138" s="2">
        <f t="shared" si="80"/>
        <v>2.7027063733680912E-2</v>
      </c>
      <c r="AD138" s="11">
        <f t="shared" si="81"/>
        <v>2.7175482101674766</v>
      </c>
      <c r="AE138">
        <v>128.1875</v>
      </c>
      <c r="AF138" s="2">
        <f t="shared" si="82"/>
        <v>-3.0238389045494918E-3</v>
      </c>
      <c r="AG138" s="11">
        <f t="shared" si="83"/>
        <v>5.0212029441165855</v>
      </c>
      <c r="AH138">
        <v>120.178719</v>
      </c>
      <c r="AI138" s="2">
        <f t="shared" si="84"/>
        <v>-1.5962169314787111E-3</v>
      </c>
      <c r="AJ138" s="11">
        <f t="shared" si="85"/>
        <v>50.457103001949648</v>
      </c>
      <c r="AK138">
        <v>173.449997</v>
      </c>
      <c r="AL138" s="2">
        <f t="shared" si="86"/>
        <v>6.9666008708273441E-3</v>
      </c>
      <c r="AM138" s="11">
        <f t="shared" si="87"/>
        <v>18.954552465128202</v>
      </c>
      <c r="AN138">
        <v>8.1999999999999993</v>
      </c>
      <c r="AO138" s="2">
        <f t="shared" si="88"/>
        <v>0</v>
      </c>
      <c r="AP138" s="11">
        <f t="shared" si="89"/>
        <v>8.4292576773352863</v>
      </c>
      <c r="AQ138">
        <v>196.668396</v>
      </c>
      <c r="AR138" s="2">
        <f t="shared" si="90"/>
        <v>1.5135928558147604E-3</v>
      </c>
      <c r="AS138" s="11">
        <f t="shared" si="91"/>
        <v>2.2303370545688437</v>
      </c>
      <c r="AT138">
        <v>1132.5</v>
      </c>
      <c r="AU138" s="2">
        <f t="shared" si="92"/>
        <v>6.2194580186583082E-3</v>
      </c>
      <c r="AV138" s="11">
        <f t="shared" si="93"/>
        <v>2.6226850667044075</v>
      </c>
      <c r="AW138" s="12">
        <f t="shared" si="64"/>
        <v>126.30164093619598</v>
      </c>
      <c r="AX138" s="7">
        <f t="shared" si="94"/>
        <v>4.123622446773112E-3</v>
      </c>
    </row>
    <row r="139" spans="3:50" x14ac:dyDescent="0.3">
      <c r="C139" s="8">
        <v>45044</v>
      </c>
      <c r="D139">
        <v>102.82795</v>
      </c>
      <c r="E139" s="2">
        <f t="shared" si="65"/>
        <v>1.8235654055466455E-2</v>
      </c>
      <c r="F139" s="11">
        <f t="shared" si="95"/>
        <v>2.4619459557061529</v>
      </c>
      <c r="G139">
        <v>229.08622700000001</v>
      </c>
      <c r="H139" s="2">
        <f t="shared" si="66"/>
        <v>5.825299199427425E-3</v>
      </c>
      <c r="I139" s="11">
        <f t="shared" si="67"/>
        <v>2.7670151915923791</v>
      </c>
      <c r="J139">
        <v>1054.9976810000001</v>
      </c>
      <c r="K139" s="2">
        <f t="shared" si="68"/>
        <v>1.030146045506819E-2</v>
      </c>
      <c r="L139" s="11">
        <f t="shared" si="69"/>
        <v>2.8793150144195598</v>
      </c>
      <c r="M139">
        <v>1219.725952</v>
      </c>
      <c r="N139" s="2">
        <f t="shared" si="70"/>
        <v>5.2156147014592591E-3</v>
      </c>
      <c r="O139" s="11">
        <f t="shared" si="71"/>
        <v>2.1817129823238872</v>
      </c>
      <c r="P139">
        <v>78.923325000000006</v>
      </c>
      <c r="Q139" s="2">
        <f t="shared" si="72"/>
        <v>1.180859859541461E-2</v>
      </c>
      <c r="R139" s="11">
        <f t="shared" si="73"/>
        <v>3.0170497337783693</v>
      </c>
      <c r="S139">
        <v>422.94418300000001</v>
      </c>
      <c r="T139" s="2">
        <f t="shared" si="74"/>
        <v>2.295671731632587E-2</v>
      </c>
      <c r="U139" s="11">
        <f t="shared" si="75"/>
        <v>4.1077775584840133</v>
      </c>
      <c r="V139">
        <v>102.398735</v>
      </c>
      <c r="W139" s="2">
        <f t="shared" si="76"/>
        <v>9.832806307177977E-3</v>
      </c>
      <c r="X139" s="11">
        <f t="shared" si="77"/>
        <v>2.5233413187558611</v>
      </c>
      <c r="Y139">
        <v>2337.9645999999998</v>
      </c>
      <c r="Z139" s="2">
        <f t="shared" si="78"/>
        <v>2.5503011733459147E-2</v>
      </c>
      <c r="AA139" s="11">
        <f t="shared" si="79"/>
        <v>16.596287474384482</v>
      </c>
      <c r="AB139">
        <v>459.28698700000001</v>
      </c>
      <c r="AC139" s="2">
        <f t="shared" si="80"/>
        <v>1.7359493307214091E-2</v>
      </c>
      <c r="AD139" s="11">
        <f t="shared" si="81"/>
        <v>2.7647234701339105</v>
      </c>
      <c r="AE139">
        <v>132.11438000000001</v>
      </c>
      <c r="AF139" s="2">
        <f t="shared" si="82"/>
        <v>3.0633876157971862E-2</v>
      </c>
      <c r="AG139" s="11">
        <f t="shared" si="83"/>
        <v>5.1750218532706969</v>
      </c>
      <c r="AH139">
        <v>126.95137800000001</v>
      </c>
      <c r="AI139" s="2">
        <f t="shared" si="84"/>
        <v>5.6354894247125475E-2</v>
      </c>
      <c r="AJ139" s="11">
        <f t="shared" si="85"/>
        <v>53.300607705640836</v>
      </c>
      <c r="AK139">
        <v>167.85000600000001</v>
      </c>
      <c r="AL139" s="2">
        <f t="shared" si="86"/>
        <v>-3.2285910042419874E-2</v>
      </c>
      <c r="AM139" s="11">
        <f t="shared" si="87"/>
        <v>18.342587489344744</v>
      </c>
      <c r="AN139">
        <v>8.3000000000000007</v>
      </c>
      <c r="AO139" s="2">
        <f t="shared" si="88"/>
        <v>1.2195121951219745E-2</v>
      </c>
      <c r="AP139" s="11">
        <f t="shared" si="89"/>
        <v>8.5320535026686457</v>
      </c>
      <c r="AQ139">
        <v>199.244415</v>
      </c>
      <c r="AR139" s="2">
        <f t="shared" si="90"/>
        <v>1.3098286518795854E-2</v>
      </c>
      <c r="AS139" s="11">
        <f t="shared" si="91"/>
        <v>2.2595506483430734</v>
      </c>
      <c r="AT139">
        <v>1138.349976</v>
      </c>
      <c r="AU139" s="2">
        <f t="shared" si="92"/>
        <v>5.1655417218543498E-3</v>
      </c>
      <c r="AV139" s="11">
        <f t="shared" si="93"/>
        <v>2.6362326558397533</v>
      </c>
      <c r="AW139" s="12">
        <f t="shared" si="64"/>
        <v>129.54522255468638</v>
      </c>
      <c r="AX139" s="7">
        <f t="shared" si="94"/>
        <v>2.5681231015272088E-2</v>
      </c>
    </row>
    <row r="140" spans="3:50" x14ac:dyDescent="0.3">
      <c r="C140" s="8">
        <v>45048</v>
      </c>
      <c r="D140">
        <v>103.82338</v>
      </c>
      <c r="E140" s="2">
        <f t="shared" si="65"/>
        <v>9.6805391919221329E-3</v>
      </c>
      <c r="F140" s="11">
        <f t="shared" si="95"/>
        <v>2.4857789200187606</v>
      </c>
      <c r="G140">
        <v>232.03457599999999</v>
      </c>
      <c r="H140" s="2">
        <f t="shared" si="66"/>
        <v>1.2870040414956874E-2</v>
      </c>
      <c r="I140" s="11">
        <f t="shared" si="67"/>
        <v>2.8026267889369727</v>
      </c>
      <c r="J140">
        <v>1058.4182129999999</v>
      </c>
      <c r="K140" s="2">
        <f t="shared" si="68"/>
        <v>3.2422175532724751E-3</v>
      </c>
      <c r="L140" s="11">
        <f t="shared" si="69"/>
        <v>2.888650380100712</v>
      </c>
      <c r="M140">
        <v>1243.77478</v>
      </c>
      <c r="N140" s="2">
        <f t="shared" si="70"/>
        <v>1.97165830247088E-2</v>
      </c>
      <c r="O140" s="11">
        <f t="shared" si="71"/>
        <v>2.2247289074759613</v>
      </c>
      <c r="P140">
        <v>79.650504999999995</v>
      </c>
      <c r="Q140" s="2">
        <f t="shared" si="72"/>
        <v>9.2137527150559784E-3</v>
      </c>
      <c r="R140" s="11">
        <f t="shared" si="73"/>
        <v>3.0448480839544287</v>
      </c>
      <c r="S140">
        <v>421.85095200000001</v>
      </c>
      <c r="T140" s="2">
        <f t="shared" si="74"/>
        <v>-2.5848115281916773E-3</v>
      </c>
      <c r="U140" s="11">
        <f t="shared" si="75"/>
        <v>4.0971597276955967</v>
      </c>
      <c r="V140">
        <v>105.29022999999999</v>
      </c>
      <c r="W140" s="2">
        <f t="shared" si="76"/>
        <v>2.8237604693065688E-2</v>
      </c>
      <c r="X140" s="11">
        <f t="shared" si="77"/>
        <v>2.5945944334205682</v>
      </c>
      <c r="Y140">
        <v>2357.7902829999998</v>
      </c>
      <c r="Z140" s="2">
        <f t="shared" si="78"/>
        <v>8.4798901574472119E-3</v>
      </c>
      <c r="AA140" s="11">
        <f t="shared" si="79"/>
        <v>16.73702216918868</v>
      </c>
      <c r="AB140">
        <v>474.01254299999999</v>
      </c>
      <c r="AC140" s="2">
        <f t="shared" si="80"/>
        <v>3.2061774918086261E-2</v>
      </c>
      <c r="AD140" s="11">
        <f t="shared" si="81"/>
        <v>2.8533654117440945</v>
      </c>
      <c r="AE140">
        <v>134.991501</v>
      </c>
      <c r="AF140" s="2">
        <f t="shared" si="82"/>
        <v>2.1777500677821582E-2</v>
      </c>
      <c r="AG140" s="11">
        <f t="shared" si="83"/>
        <v>5.2877208951880412</v>
      </c>
      <c r="AH140">
        <v>131.08223000000001</v>
      </c>
      <c r="AI140" s="2">
        <f t="shared" si="84"/>
        <v>3.2538851212784881E-2</v>
      </c>
      <c r="AJ140" s="11">
        <f t="shared" si="85"/>
        <v>55.034948249325701</v>
      </c>
      <c r="AK140">
        <v>171.300003</v>
      </c>
      <c r="AL140" s="2">
        <f t="shared" si="86"/>
        <v>2.0554047522643559E-2</v>
      </c>
      <c r="AM140" s="11">
        <f t="shared" si="87"/>
        <v>18.719601904288982</v>
      </c>
      <c r="AN140">
        <v>8.1</v>
      </c>
      <c r="AO140" s="2">
        <f t="shared" si="88"/>
        <v>-2.4096385542168752E-2</v>
      </c>
      <c r="AP140" s="11">
        <f t="shared" si="89"/>
        <v>8.3264618520019305</v>
      </c>
      <c r="AQ140">
        <v>199.88841199999999</v>
      </c>
      <c r="AR140" s="2">
        <f t="shared" si="90"/>
        <v>3.2321959940506684E-3</v>
      </c>
      <c r="AS140" s="11">
        <f t="shared" si="91"/>
        <v>2.2668539588970025</v>
      </c>
      <c r="AT140">
        <v>1157.9499510000001</v>
      </c>
      <c r="AU140" s="2">
        <f t="shared" si="92"/>
        <v>1.721788150676784E-2</v>
      </c>
      <c r="AV140" s="11">
        <f t="shared" si="93"/>
        <v>2.681622997332274</v>
      </c>
      <c r="AW140" s="12">
        <f t="shared" si="64"/>
        <v>132.04598467956973</v>
      </c>
      <c r="AX140" s="7">
        <f t="shared" si="94"/>
        <v>1.9304163253320183E-2</v>
      </c>
    </row>
    <row r="141" spans="3:50" x14ac:dyDescent="0.3">
      <c r="C141" s="8">
        <v>45049</v>
      </c>
      <c r="D141">
        <v>105.864014</v>
      </c>
      <c r="E141" s="2">
        <f t="shared" si="65"/>
        <v>1.965486001322625E-2</v>
      </c>
      <c r="F141" s="11">
        <f t="shared" si="95"/>
        <v>2.534636556715558</v>
      </c>
      <c r="G141">
        <v>232.820786</v>
      </c>
      <c r="H141" s="2">
        <f t="shared" si="66"/>
        <v>3.3883312287044109E-3</v>
      </c>
      <c r="I141" s="11">
        <f t="shared" si="67"/>
        <v>2.8121230168083313</v>
      </c>
      <c r="J141">
        <v>1049.8917240000001</v>
      </c>
      <c r="K141" s="2">
        <f t="shared" si="68"/>
        <v>-8.0558789477291892E-3</v>
      </c>
      <c r="L141" s="11">
        <f t="shared" si="69"/>
        <v>2.8653797623163086</v>
      </c>
      <c r="M141">
        <v>1235.6936040000001</v>
      </c>
      <c r="N141" s="2">
        <f t="shared" si="70"/>
        <v>-6.4972984900046882E-3</v>
      </c>
      <c r="O141" s="11">
        <f t="shared" si="71"/>
        <v>2.210274179704748</v>
      </c>
      <c r="P141">
        <v>80.183768999999998</v>
      </c>
      <c r="Q141" s="2">
        <f t="shared" si="72"/>
        <v>6.6950485750216782E-3</v>
      </c>
      <c r="R141" s="11">
        <f t="shared" si="73"/>
        <v>3.0652334897800655</v>
      </c>
      <c r="S141">
        <v>424.53439300000002</v>
      </c>
      <c r="T141" s="2">
        <f t="shared" si="74"/>
        <v>6.3611116373634147E-3</v>
      </c>
      <c r="U141" s="11">
        <f t="shared" si="75"/>
        <v>4.1232222181195777</v>
      </c>
      <c r="V141">
        <v>104.74185199999999</v>
      </c>
      <c r="W141" s="2">
        <f t="shared" si="76"/>
        <v>-5.2082515158339282E-3</v>
      </c>
      <c r="X141" s="11">
        <f t="shared" si="77"/>
        <v>2.5810811330297314</v>
      </c>
      <c r="Y141">
        <v>2329.9553219999998</v>
      </c>
      <c r="Z141" s="2">
        <f t="shared" si="78"/>
        <v>-1.1805528761694384E-2</v>
      </c>
      <c r="AA141" s="11">
        <f t="shared" si="79"/>
        <v>16.539432772585208</v>
      </c>
      <c r="AB141">
        <v>475.260468</v>
      </c>
      <c r="AC141" s="2">
        <f t="shared" si="80"/>
        <v>2.6326834984196079E-3</v>
      </c>
      <c r="AD141" s="11">
        <f t="shared" si="81"/>
        <v>2.8608774197785545</v>
      </c>
      <c r="AE141">
        <v>132.54205300000001</v>
      </c>
      <c r="AF141" s="2">
        <f t="shared" si="82"/>
        <v>-1.8145201600506589E-2</v>
      </c>
      <c r="AG141" s="11">
        <f t="shared" si="83"/>
        <v>5.1917741335376428</v>
      </c>
      <c r="AH141">
        <v>130.79402200000001</v>
      </c>
      <c r="AI141" s="2">
        <f t="shared" si="84"/>
        <v>-2.1986809348605307E-3</v>
      </c>
      <c r="AJ141" s="11">
        <f t="shared" si="85"/>
        <v>54.913943957858876</v>
      </c>
      <c r="AK141">
        <v>171.25</v>
      </c>
      <c r="AL141" s="2">
        <f t="shared" si="86"/>
        <v>-2.9190308887505623E-4</v>
      </c>
      <c r="AM141" s="11">
        <f t="shared" si="87"/>
        <v>18.714137594670611</v>
      </c>
      <c r="AN141">
        <v>8.1</v>
      </c>
      <c r="AO141" s="2">
        <f t="shared" si="88"/>
        <v>0</v>
      </c>
      <c r="AP141" s="11">
        <f t="shared" si="89"/>
        <v>8.3264618520019305</v>
      </c>
      <c r="AQ141">
        <v>201.91949500000001</v>
      </c>
      <c r="AR141" s="2">
        <f t="shared" si="90"/>
        <v>1.0161084275360777E-2</v>
      </c>
      <c r="AS141" s="11">
        <f t="shared" si="91"/>
        <v>2.2898876530132903</v>
      </c>
      <c r="AT141">
        <v>1157.25</v>
      </c>
      <c r="AU141" s="2">
        <f t="shared" si="92"/>
        <v>-6.0447431203358715E-4</v>
      </c>
      <c r="AV141" s="11">
        <f t="shared" si="93"/>
        <v>2.6800020251158281</v>
      </c>
      <c r="AW141" s="12">
        <f t="shared" si="64"/>
        <v>131.70846776503626</v>
      </c>
      <c r="AX141" s="7">
        <f t="shared" si="94"/>
        <v>-2.5560558721455795E-3</v>
      </c>
    </row>
    <row r="142" spans="3:50" x14ac:dyDescent="0.3">
      <c r="C142" s="8">
        <v>45050</v>
      </c>
      <c r="D142">
        <v>106.759895</v>
      </c>
      <c r="E142" s="2">
        <f t="shared" si="65"/>
        <v>8.4625640588311679E-3</v>
      </c>
      <c r="F142" s="11">
        <f t="shared" si="95"/>
        <v>2.5560860809426185</v>
      </c>
      <c r="G142">
        <v>233.361313</v>
      </c>
      <c r="H142" s="2">
        <f t="shared" si="66"/>
        <v>2.3216440820708062E-3</v>
      </c>
      <c r="I142" s="11">
        <f t="shared" si="67"/>
        <v>2.8186517655683594</v>
      </c>
      <c r="J142">
        <v>1057.674683</v>
      </c>
      <c r="K142" s="2">
        <f t="shared" si="68"/>
        <v>7.4131063442879341E-3</v>
      </c>
      <c r="L142" s="11">
        <f t="shared" si="69"/>
        <v>2.88662112721113</v>
      </c>
      <c r="M142">
        <v>1239.9776609999999</v>
      </c>
      <c r="N142" s="2">
        <f t="shared" si="70"/>
        <v>3.4669249611167796E-3</v>
      </c>
      <c r="O142" s="11">
        <f t="shared" si="71"/>
        <v>2.2179370344292781</v>
      </c>
      <c r="P142">
        <v>80.765518</v>
      </c>
      <c r="Q142" s="2">
        <f t="shared" si="72"/>
        <v>7.2551964974358896E-3</v>
      </c>
      <c r="R142" s="11">
        <f t="shared" si="73"/>
        <v>3.087472361058941</v>
      </c>
      <c r="S142">
        <v>422.00003099999998</v>
      </c>
      <c r="T142" s="2">
        <f t="shared" si="74"/>
        <v>-5.9697448352553639E-3</v>
      </c>
      <c r="U142" s="11">
        <f t="shared" si="75"/>
        <v>4.0986076335783483</v>
      </c>
      <c r="V142">
        <v>105.34008799999999</v>
      </c>
      <c r="W142" s="2">
        <f t="shared" si="76"/>
        <v>5.7115278045685169E-3</v>
      </c>
      <c r="X142" s="11">
        <f t="shared" si="77"/>
        <v>2.5958230496868779</v>
      </c>
      <c r="Y142">
        <v>2330.5483399999998</v>
      </c>
      <c r="Z142" s="2">
        <f t="shared" si="78"/>
        <v>2.5451904352014054E-4</v>
      </c>
      <c r="AA142" s="11">
        <f t="shared" si="79"/>
        <v>16.543642373194853</v>
      </c>
      <c r="AB142">
        <v>480.35201999999998</v>
      </c>
      <c r="AC142" s="2">
        <f t="shared" si="80"/>
        <v>1.0713182229160179E-2</v>
      </c>
      <c r="AD142" s="11">
        <f t="shared" si="81"/>
        <v>2.8915265209119316</v>
      </c>
      <c r="AE142">
        <v>135.613586</v>
      </c>
      <c r="AF142" s="2">
        <f t="shared" si="82"/>
        <v>2.317402613342634E-2</v>
      </c>
      <c r="AG142" s="11">
        <f t="shared" si="83"/>
        <v>5.3120884429870907</v>
      </c>
      <c r="AH142">
        <v>131.51452599999999</v>
      </c>
      <c r="AI142" s="2">
        <f t="shared" si="84"/>
        <v>5.5086921327336391E-3</v>
      </c>
      <c r="AJ142" s="11">
        <f t="shared" si="85"/>
        <v>55.21644796891691</v>
      </c>
      <c r="AK142">
        <v>173.699997</v>
      </c>
      <c r="AL142" s="2">
        <f t="shared" si="86"/>
        <v>1.4306551824817548E-2</v>
      </c>
      <c r="AM142" s="11">
        <f t="shared" si="87"/>
        <v>18.981872374025532</v>
      </c>
      <c r="AN142">
        <v>8.6</v>
      </c>
      <c r="AO142" s="2">
        <f t="shared" si="88"/>
        <v>6.1728395061728447E-2</v>
      </c>
      <c r="AP142" s="11">
        <f t="shared" si="89"/>
        <v>8.8404409786687168</v>
      </c>
      <c r="AQ142">
        <v>201.96904000000001</v>
      </c>
      <c r="AR142" s="2">
        <f t="shared" si="90"/>
        <v>2.4537006691693897E-4</v>
      </c>
      <c r="AS142" s="11">
        <f t="shared" si="91"/>
        <v>2.2904495228999426</v>
      </c>
      <c r="AT142">
        <v>1169.0500489999999</v>
      </c>
      <c r="AU142" s="2">
        <f t="shared" si="92"/>
        <v>1.0196629077554586E-2</v>
      </c>
      <c r="AV142" s="11">
        <f t="shared" si="93"/>
        <v>2.7073290116930293</v>
      </c>
      <c r="AW142" s="12">
        <f t="shared" si="64"/>
        <v>133.04499624577352</v>
      </c>
      <c r="AX142" s="7">
        <f t="shared" si="94"/>
        <v>1.0147627585506358E-2</v>
      </c>
    </row>
    <row r="143" spans="3:50" x14ac:dyDescent="0.3">
      <c r="C143" s="8">
        <v>45051</v>
      </c>
      <c r="D143">
        <v>105.81424</v>
      </c>
      <c r="E143" s="2">
        <f t="shared" si="65"/>
        <v>-8.8577737923027922E-3</v>
      </c>
      <c r="F143" s="11">
        <f t="shared" si="95"/>
        <v>2.5334448486439749</v>
      </c>
      <c r="G143">
        <v>233.31218000000001</v>
      </c>
      <c r="H143" s="2">
        <f t="shared" si="66"/>
        <v>-2.1054475297699327E-4</v>
      </c>
      <c r="I143" s="11">
        <f t="shared" si="67"/>
        <v>2.8180583132286494</v>
      </c>
      <c r="J143">
        <v>1046.520874</v>
      </c>
      <c r="K143" s="2">
        <f t="shared" si="68"/>
        <v>-1.0545595143076625E-2</v>
      </c>
      <c r="L143" s="11">
        <f t="shared" si="69"/>
        <v>2.85617998947211</v>
      </c>
      <c r="M143">
        <v>1225.9085689999999</v>
      </c>
      <c r="N143" s="2">
        <f t="shared" si="70"/>
        <v>-1.1346246341771726E-2</v>
      </c>
      <c r="O143" s="11">
        <f t="shared" si="71"/>
        <v>2.1927717744661051</v>
      </c>
      <c r="P143">
        <v>80.280731000000003</v>
      </c>
      <c r="Q143" s="2">
        <f t="shared" si="72"/>
        <v>-6.0024006779724193E-3</v>
      </c>
      <c r="R143" s="11">
        <f t="shared" si="73"/>
        <v>3.0689401148656996</v>
      </c>
      <c r="S143">
        <v>426.12460299999998</v>
      </c>
      <c r="T143" s="2">
        <f t="shared" si="74"/>
        <v>9.7738665805926495E-3</v>
      </c>
      <c r="U143" s="11">
        <f t="shared" si="75"/>
        <v>4.1386668777551421</v>
      </c>
      <c r="V143">
        <v>104.49258399999999</v>
      </c>
      <c r="W143" s="2">
        <f t="shared" si="76"/>
        <v>-8.0454081261067678E-3</v>
      </c>
      <c r="X143" s="11">
        <f t="shared" si="77"/>
        <v>2.5749385938289917</v>
      </c>
      <c r="Y143">
        <v>2350.9182129999999</v>
      </c>
      <c r="Z143" s="2">
        <f t="shared" si="78"/>
        <v>8.7403778116870168E-3</v>
      </c>
      <c r="AA143" s="11">
        <f t="shared" si="79"/>
        <v>16.688240057918012</v>
      </c>
      <c r="AB143">
        <v>483.44686899999999</v>
      </c>
      <c r="AC143" s="2">
        <f t="shared" si="80"/>
        <v>6.4428770383853085E-3</v>
      </c>
      <c r="AD143" s="11">
        <f t="shared" si="81"/>
        <v>2.9101562707393973</v>
      </c>
      <c r="AE143">
        <v>131.29789700000001</v>
      </c>
      <c r="AF143" s="2">
        <f t="shared" si="82"/>
        <v>-3.1823426599750793E-2</v>
      </c>
      <c r="AG143" s="11">
        <f t="shared" si="83"/>
        <v>5.1430395863303069</v>
      </c>
      <c r="AH143">
        <v>127.095482</v>
      </c>
      <c r="AI143" s="2">
        <f t="shared" si="84"/>
        <v>-3.3601185621122798E-2</v>
      </c>
      <c r="AJ143" s="11">
        <f t="shared" si="85"/>
        <v>53.361109851374266</v>
      </c>
      <c r="AK143">
        <v>180.75</v>
      </c>
      <c r="AL143" s="2">
        <f t="shared" si="86"/>
        <v>4.0587237315841795E-2</v>
      </c>
      <c r="AM143" s="11">
        <f t="shared" si="87"/>
        <v>19.752294132769126</v>
      </c>
      <c r="AN143">
        <v>8.65</v>
      </c>
      <c r="AO143" s="2">
        <f t="shared" si="88"/>
        <v>5.8139534883721034E-3</v>
      </c>
      <c r="AP143" s="11">
        <f t="shared" si="89"/>
        <v>8.8918388913353947</v>
      </c>
      <c r="AQ143">
        <v>198.30316199999999</v>
      </c>
      <c r="AR143" s="2">
        <f t="shared" si="90"/>
        <v>-1.8150692799252854E-2</v>
      </c>
      <c r="AS143" s="11">
        <f t="shared" si="91"/>
        <v>2.2488762772375903</v>
      </c>
      <c r="AT143">
        <v>1214.9499510000001</v>
      </c>
      <c r="AU143" s="2">
        <f t="shared" si="92"/>
        <v>3.9262563685158458E-2</v>
      </c>
      <c r="AV143" s="11">
        <f t="shared" si="93"/>
        <v>2.8136256894313041</v>
      </c>
      <c r="AW143" s="12">
        <f t="shared" si="64"/>
        <v>131.99218126939607</v>
      </c>
      <c r="AX143" s="7">
        <f t="shared" si="94"/>
        <v>-7.9132248944754346E-3</v>
      </c>
    </row>
    <row r="144" spans="3:50" x14ac:dyDescent="0.3">
      <c r="C144" s="8">
        <v>45054</v>
      </c>
      <c r="D144">
        <v>106.809669</v>
      </c>
      <c r="E144" s="2">
        <f t="shared" si="65"/>
        <v>9.4073255168680703E-3</v>
      </c>
      <c r="F144" s="11">
        <f t="shared" si="95"/>
        <v>2.5572777890142016</v>
      </c>
      <c r="G144">
        <v>228.84053</v>
      </c>
      <c r="H144" s="2">
        <f t="shared" si="66"/>
        <v>-1.916595181614611E-2</v>
      </c>
      <c r="I144" s="11">
        <f t="shared" si="67"/>
        <v>2.7640475433822189</v>
      </c>
      <c r="J144">
        <v>1066.548096</v>
      </c>
      <c r="K144" s="2">
        <f t="shared" si="68"/>
        <v>1.9136954166477427E-2</v>
      </c>
      <c r="L144" s="11">
        <f t="shared" si="69"/>
        <v>2.910838575021848</v>
      </c>
      <c r="M144">
        <v>1232.237183</v>
      </c>
      <c r="N144" s="2">
        <f t="shared" si="70"/>
        <v>5.1623866249359551E-3</v>
      </c>
      <c r="O144" s="11">
        <f t="shared" si="71"/>
        <v>2.2040917101461459</v>
      </c>
      <c r="P144">
        <v>80.717040999999995</v>
      </c>
      <c r="Q144" s="2">
        <f t="shared" si="72"/>
        <v>5.4348035271376549E-3</v>
      </c>
      <c r="R144" s="11">
        <f t="shared" si="73"/>
        <v>3.085619201426546</v>
      </c>
      <c r="S144">
        <v>428.80807499999997</v>
      </c>
      <c r="T144" s="2">
        <f t="shared" si="74"/>
        <v>6.2973880904970692E-3</v>
      </c>
      <c r="U144" s="11">
        <f t="shared" si="75"/>
        <v>4.1647296692616518</v>
      </c>
      <c r="V144">
        <v>104.592293</v>
      </c>
      <c r="W144" s="2">
        <f t="shared" si="76"/>
        <v>9.5422082776708272E-4</v>
      </c>
      <c r="X144" s="11">
        <f t="shared" si="77"/>
        <v>2.5773956538654446</v>
      </c>
      <c r="Y144">
        <v>2338.953125</v>
      </c>
      <c r="Z144" s="2">
        <f t="shared" si="78"/>
        <v>-5.0895381786724148E-3</v>
      </c>
      <c r="AA144" s="11">
        <f t="shared" si="79"/>
        <v>16.603304623008388</v>
      </c>
      <c r="AB144">
        <v>477.80624399999999</v>
      </c>
      <c r="AC144" s="2">
        <f t="shared" si="80"/>
        <v>-1.1667517904640712E-2</v>
      </c>
      <c r="AD144" s="11">
        <f t="shared" si="81"/>
        <v>2.8762019703452428</v>
      </c>
      <c r="AE144">
        <v>132.77534499999999</v>
      </c>
      <c r="AF144" s="2">
        <f t="shared" si="82"/>
        <v>1.1252640246020018E-2</v>
      </c>
      <c r="AG144" s="11">
        <f t="shared" si="83"/>
        <v>5.2009123605663214</v>
      </c>
      <c r="AH144">
        <v>128.344345</v>
      </c>
      <c r="AI144" s="2">
        <f t="shared" si="84"/>
        <v>9.8261793444396339E-3</v>
      </c>
      <c r="AJ144" s="11">
        <f t="shared" si="85"/>
        <v>53.885445686792217</v>
      </c>
      <c r="AK144">
        <v>188.10000600000001</v>
      </c>
      <c r="AL144" s="2">
        <f t="shared" si="86"/>
        <v>4.0663933609958569E-2</v>
      </c>
      <c r="AM144" s="11">
        <f t="shared" si="87"/>
        <v>20.555500110028426</v>
      </c>
      <c r="AN144">
        <v>8.5500000000000007</v>
      </c>
      <c r="AO144" s="2">
        <f t="shared" si="88"/>
        <v>-1.1560693641618491E-2</v>
      </c>
      <c r="AP144" s="11">
        <f t="shared" si="89"/>
        <v>8.7890430660020371</v>
      </c>
      <c r="AQ144">
        <v>200.82963599999999</v>
      </c>
      <c r="AR144" s="2">
        <f t="shared" si="90"/>
        <v>1.2740462504576833E-2</v>
      </c>
      <c r="AS144" s="11">
        <f t="shared" si="91"/>
        <v>2.2775280011251682</v>
      </c>
      <c r="AT144">
        <v>1229.8000489999999</v>
      </c>
      <c r="AU144" s="2">
        <f t="shared" si="92"/>
        <v>1.2222806369741379E-2</v>
      </c>
      <c r="AV144" s="11">
        <f t="shared" si="93"/>
        <v>2.8480160914301531</v>
      </c>
      <c r="AW144" s="12">
        <f t="shared" si="64"/>
        <v>133.299952051416</v>
      </c>
      <c r="AX144" s="7">
        <f t="shared" si="94"/>
        <v>9.9079412844218506E-3</v>
      </c>
    </row>
    <row r="145" spans="3:50" x14ac:dyDescent="0.3">
      <c r="C145" s="8">
        <v>45055</v>
      </c>
      <c r="D145">
        <v>107.058533</v>
      </c>
      <c r="E145" s="2">
        <f t="shared" si="65"/>
        <v>2.3299763245216987E-3</v>
      </c>
      <c r="F145" s="11">
        <f t="shared" si="95"/>
        <v>2.5632361857178299</v>
      </c>
      <c r="G145">
        <v>232.280258</v>
      </c>
      <c r="H145" s="2">
        <f t="shared" si="66"/>
        <v>1.5031113588139355E-2</v>
      </c>
      <c r="I145" s="11">
        <f t="shared" si="67"/>
        <v>2.8055942559698144</v>
      </c>
      <c r="J145">
        <v>1069.770264</v>
      </c>
      <c r="K145" s="2">
        <f t="shared" si="68"/>
        <v>3.0211183275132836E-3</v>
      </c>
      <c r="L145" s="11">
        <f t="shared" si="69"/>
        <v>2.9196325627892792</v>
      </c>
      <c r="M145">
        <v>1237.202759</v>
      </c>
      <c r="N145" s="2">
        <f t="shared" si="70"/>
        <v>4.0297242028608515E-3</v>
      </c>
      <c r="O145" s="11">
        <f t="shared" si="71"/>
        <v>2.2129735918558469</v>
      </c>
      <c r="P145">
        <v>81.444220999999999</v>
      </c>
      <c r="Q145" s="2">
        <f t="shared" si="72"/>
        <v>9.0090022006630299E-3</v>
      </c>
      <c r="R145" s="11">
        <f t="shared" si="73"/>
        <v>3.1134175516026059</v>
      </c>
      <c r="S145">
        <v>421.20489500000002</v>
      </c>
      <c r="T145" s="2">
        <f t="shared" si="74"/>
        <v>-1.7730962738982781E-2</v>
      </c>
      <c r="U145" s="11">
        <f t="shared" si="75"/>
        <v>4.0908850026780375</v>
      </c>
      <c r="V145">
        <v>104.841553</v>
      </c>
      <c r="W145" s="2">
        <f t="shared" si="76"/>
        <v>2.383158384337225E-3</v>
      </c>
      <c r="X145" s="11">
        <f t="shared" si="77"/>
        <v>2.5835379959277085</v>
      </c>
      <c r="Y145">
        <v>2347.8034670000002</v>
      </c>
      <c r="Z145" s="2">
        <f t="shared" si="78"/>
        <v>3.7838902821107911E-3</v>
      </c>
      <c r="AA145" s="11">
        <f t="shared" si="79"/>
        <v>16.666129706022314</v>
      </c>
      <c r="AB145">
        <v>480.50173999999998</v>
      </c>
      <c r="AC145" s="2">
        <f t="shared" si="80"/>
        <v>5.6413996967357161E-3</v>
      </c>
      <c r="AD145" s="11">
        <f t="shared" si="81"/>
        <v>2.8924277752684993</v>
      </c>
      <c r="AE145">
        <v>129.47053500000001</v>
      </c>
      <c r="AF145" s="2">
        <f t="shared" si="82"/>
        <v>-2.48902384701013E-2</v>
      </c>
      <c r="AG145" s="11">
        <f t="shared" si="83"/>
        <v>5.0714604116497286</v>
      </c>
      <c r="AH145">
        <v>126.759254</v>
      </c>
      <c r="AI145" s="2">
        <f t="shared" si="84"/>
        <v>-1.2350298721770736E-2</v>
      </c>
      <c r="AJ145" s="11">
        <f t="shared" si="85"/>
        <v>53.219944335804577</v>
      </c>
      <c r="AK145">
        <v>181.699997</v>
      </c>
      <c r="AL145" s="2">
        <f t="shared" si="86"/>
        <v>-3.4024501838665566E-2</v>
      </c>
      <c r="AM145" s="11">
        <f t="shared" si="87"/>
        <v>19.856109458740072</v>
      </c>
      <c r="AN145">
        <v>8.4</v>
      </c>
      <c r="AO145" s="2">
        <f t="shared" si="88"/>
        <v>-1.7543859649122862E-2</v>
      </c>
      <c r="AP145" s="11">
        <f t="shared" si="89"/>
        <v>8.6348493280020016</v>
      </c>
      <c r="AQ145">
        <v>201.424103</v>
      </c>
      <c r="AR145" s="2">
        <f t="shared" si="90"/>
        <v>2.9600561542619808E-3</v>
      </c>
      <c r="AS145" s="11">
        <f t="shared" si="91"/>
        <v>2.2842696119014025</v>
      </c>
      <c r="AT145">
        <v>1229.9499510000001</v>
      </c>
      <c r="AU145" s="2">
        <f t="shared" si="92"/>
        <v>1.2189135959306263E-4</v>
      </c>
      <c r="AV145" s="11">
        <f t="shared" si="93"/>
        <v>2.8483632399836805</v>
      </c>
      <c r="AW145" s="12">
        <f t="shared" si="64"/>
        <v>131.7628310139134</v>
      </c>
      <c r="AX145" s="7">
        <f t="shared" si="94"/>
        <v>-1.1531294751776833E-2</v>
      </c>
    </row>
    <row r="146" spans="3:50" x14ac:dyDescent="0.3">
      <c r="C146" s="8">
        <v>45056</v>
      </c>
      <c r="D146">
        <v>107.55624400000001</v>
      </c>
      <c r="E146" s="2">
        <f t="shared" si="65"/>
        <v>4.6489615171545484E-3</v>
      </c>
      <c r="F146" s="11">
        <f t="shared" si="95"/>
        <v>2.57515257210461</v>
      </c>
      <c r="G146">
        <v>232.476822</v>
      </c>
      <c r="H146" s="2">
        <f t="shared" si="66"/>
        <v>8.4623635987179924E-4</v>
      </c>
      <c r="I146" s="11">
        <f t="shared" si="67"/>
        <v>2.8079684518402637</v>
      </c>
      <c r="J146">
        <v>1069.076294</v>
      </c>
      <c r="K146" s="2">
        <f t="shared" si="68"/>
        <v>-6.4870937560479458E-4</v>
      </c>
      <c r="L146" s="11">
        <f t="shared" si="69"/>
        <v>2.9177385697724767</v>
      </c>
      <c r="M146">
        <v>1229.9490969999999</v>
      </c>
      <c r="N146" s="2">
        <f t="shared" si="70"/>
        <v>-5.8629533010927659E-3</v>
      </c>
      <c r="O146" s="11">
        <f t="shared" si="71"/>
        <v>2.1999990310302446</v>
      </c>
      <c r="P146">
        <v>81.686615000000003</v>
      </c>
      <c r="Q146" s="2">
        <f t="shared" si="72"/>
        <v>2.976196432648015E-3</v>
      </c>
      <c r="R146" s="11">
        <f t="shared" si="73"/>
        <v>3.1226836938130291</v>
      </c>
      <c r="S146">
        <v>422.74542200000002</v>
      </c>
      <c r="T146" s="2">
        <f t="shared" si="74"/>
        <v>3.6574290049502522E-3</v>
      </c>
      <c r="U146" s="11">
        <f t="shared" si="75"/>
        <v>4.1058471241427483</v>
      </c>
      <c r="V146">
        <v>104.592293</v>
      </c>
      <c r="W146" s="2">
        <f t="shared" si="76"/>
        <v>-2.3774924432873323E-3</v>
      </c>
      <c r="X146" s="11">
        <f t="shared" si="77"/>
        <v>2.5773956538654446</v>
      </c>
      <c r="Y146">
        <v>2338.0139159999999</v>
      </c>
      <c r="Z146" s="2">
        <f t="shared" si="78"/>
        <v>-4.1696637463907171E-3</v>
      </c>
      <c r="AA146" s="11">
        <f t="shared" si="79"/>
        <v>16.596637549194469</v>
      </c>
      <c r="AB146">
        <v>479.35366800000003</v>
      </c>
      <c r="AC146" s="2">
        <f t="shared" si="80"/>
        <v>-2.3893191312895912E-3</v>
      </c>
      <c r="AD146" s="11">
        <f t="shared" si="81"/>
        <v>2.885516842249177</v>
      </c>
      <c r="AE146">
        <v>128.53741500000001</v>
      </c>
      <c r="AF146" s="2">
        <f t="shared" si="82"/>
        <v>-7.207199692192523E-3</v>
      </c>
      <c r="AG146" s="11">
        <f t="shared" si="83"/>
        <v>5.0349093837319199</v>
      </c>
      <c r="AH146">
        <v>126.278915</v>
      </c>
      <c r="AI146" s="2">
        <f t="shared" si="84"/>
        <v>-3.7893801426127638E-3</v>
      </c>
      <c r="AJ146" s="11">
        <f t="shared" si="85"/>
        <v>53.018273735547524</v>
      </c>
      <c r="AK146">
        <v>182.300003</v>
      </c>
      <c r="AL146" s="2">
        <f t="shared" si="86"/>
        <v>3.302179471142308E-3</v>
      </c>
      <c r="AM146" s="11">
        <f t="shared" si="87"/>
        <v>19.921677895771477</v>
      </c>
      <c r="AN146">
        <v>8.35</v>
      </c>
      <c r="AO146" s="2">
        <f t="shared" si="88"/>
        <v>-5.9523809523810423E-3</v>
      </c>
      <c r="AP146" s="11">
        <f t="shared" si="89"/>
        <v>8.5834514153353219</v>
      </c>
      <c r="AQ146">
        <v>202.26625100000001</v>
      </c>
      <c r="AR146" s="2">
        <f t="shared" si="90"/>
        <v>4.1809693450640673E-3</v>
      </c>
      <c r="AS146" s="11">
        <f t="shared" si="91"/>
        <v>2.2938200731246239</v>
      </c>
      <c r="AT146">
        <v>1241.0500489999999</v>
      </c>
      <c r="AU146" s="2">
        <f t="shared" si="92"/>
        <v>9.0248371415235784E-3</v>
      </c>
      <c r="AV146" s="11">
        <f t="shared" si="93"/>
        <v>2.8740692543444357</v>
      </c>
      <c r="AW146" s="12">
        <f t="shared" si="64"/>
        <v>131.5151412458678</v>
      </c>
      <c r="AX146" s="7">
        <f t="shared" si="94"/>
        <v>-1.879815165928278E-3</v>
      </c>
    </row>
    <row r="147" spans="3:50" x14ac:dyDescent="0.3">
      <c r="C147" s="8">
        <v>45057</v>
      </c>
      <c r="D147">
        <v>108.103729</v>
      </c>
      <c r="E147" s="2">
        <f t="shared" si="65"/>
        <v>5.0902205175553661E-3</v>
      </c>
      <c r="F147" s="11">
        <f t="shared" si="95"/>
        <v>2.5882606665629724</v>
      </c>
      <c r="G147">
        <v>232.08369400000001</v>
      </c>
      <c r="H147" s="2">
        <f t="shared" si="66"/>
        <v>-1.691041698771989E-3</v>
      </c>
      <c r="I147" s="11">
        <f t="shared" si="67"/>
        <v>2.8032200600993655</v>
      </c>
      <c r="J147">
        <v>1078.7923579999999</v>
      </c>
      <c r="K147" s="2">
        <f t="shared" si="68"/>
        <v>9.0882793440745235E-3</v>
      </c>
      <c r="L147" s="11">
        <f t="shared" si="69"/>
        <v>2.9442557929475495</v>
      </c>
      <c r="M147">
        <v>1222.9876710000001</v>
      </c>
      <c r="N147" s="2">
        <f t="shared" si="70"/>
        <v>-5.6599301686384162E-3</v>
      </c>
      <c r="O147" s="11">
        <f t="shared" si="71"/>
        <v>2.1875471901435413</v>
      </c>
      <c r="P147">
        <v>81.395736999999997</v>
      </c>
      <c r="Q147" s="2">
        <f t="shared" si="72"/>
        <v>-3.5609016238462576E-3</v>
      </c>
      <c r="R147" s="11">
        <f t="shared" si="73"/>
        <v>3.1115641243769723</v>
      </c>
      <c r="S147">
        <v>417.82574499999998</v>
      </c>
      <c r="T147" s="2">
        <f t="shared" si="74"/>
        <v>-1.163744595204641E-2</v>
      </c>
      <c r="U147" s="11">
        <f t="shared" si="75"/>
        <v>4.0580655501481715</v>
      </c>
      <c r="V147">
        <v>106.13774100000001</v>
      </c>
      <c r="W147" s="2">
        <f t="shared" si="76"/>
        <v>1.4775926176511023E-2</v>
      </c>
      <c r="X147" s="11">
        <f t="shared" si="77"/>
        <v>2.6154790617746206</v>
      </c>
      <c r="Y147">
        <v>2217.0812989999999</v>
      </c>
      <c r="Z147" s="2">
        <f t="shared" si="78"/>
        <v>-5.1724506929752612E-2</v>
      </c>
      <c r="AA147" s="11">
        <f t="shared" si="79"/>
        <v>15.738184655270567</v>
      </c>
      <c r="AB147">
        <v>483.24719199999998</v>
      </c>
      <c r="AC147" s="2">
        <f t="shared" si="80"/>
        <v>8.1224454091377574E-3</v>
      </c>
      <c r="AD147" s="11">
        <f t="shared" si="81"/>
        <v>2.9089542952774936</v>
      </c>
      <c r="AE147">
        <v>127.993088</v>
      </c>
      <c r="AF147" s="2">
        <f t="shared" si="82"/>
        <v>-4.234774754105719E-3</v>
      </c>
      <c r="AG147" s="11">
        <f t="shared" si="83"/>
        <v>5.013587676584482</v>
      </c>
      <c r="AH147">
        <v>126.423019</v>
      </c>
      <c r="AI147" s="2">
        <f t="shared" si="84"/>
        <v>1.1411564630563475E-3</v>
      </c>
      <c r="AJ147" s="11">
        <f t="shared" si="85"/>
        <v>53.078775881280933</v>
      </c>
      <c r="AK147">
        <v>183</v>
      </c>
      <c r="AL147" s="2">
        <f t="shared" si="86"/>
        <v>3.839807945587248E-3</v>
      </c>
      <c r="AM147" s="11">
        <f t="shared" si="87"/>
        <v>19.99817331284509</v>
      </c>
      <c r="AN147">
        <v>8.35</v>
      </c>
      <c r="AO147" s="2">
        <f t="shared" si="88"/>
        <v>0</v>
      </c>
      <c r="AP147" s="11">
        <f t="shared" si="89"/>
        <v>8.5834514153353219</v>
      </c>
      <c r="AQ147">
        <v>204.396423</v>
      </c>
      <c r="AR147" s="2">
        <f t="shared" si="90"/>
        <v>1.0531524609115328E-2</v>
      </c>
      <c r="AS147" s="11">
        <f t="shared" si="91"/>
        <v>2.3179774956736185</v>
      </c>
      <c r="AT147">
        <v>1239.8000489999999</v>
      </c>
      <c r="AU147" s="2">
        <f t="shared" si="92"/>
        <v>-1.0072115955414018E-3</v>
      </c>
      <c r="AV147" s="11">
        <f t="shared" si="93"/>
        <v>2.8711744584650711</v>
      </c>
      <c r="AW147" s="12">
        <f t="shared" si="64"/>
        <v>130.81867163678578</v>
      </c>
      <c r="AX147" s="7">
        <f t="shared" si="94"/>
        <v>-5.2957370724331376E-3</v>
      </c>
    </row>
    <row r="148" spans="3:50" x14ac:dyDescent="0.3">
      <c r="C148" s="8">
        <v>45058</v>
      </c>
      <c r="D148">
        <v>106.809669</v>
      </c>
      <c r="E148" s="2">
        <f t="shared" si="65"/>
        <v>-1.1970539887666609E-2</v>
      </c>
      <c r="F148" s="11">
        <f t="shared" si="95"/>
        <v>2.5572777890142016</v>
      </c>
      <c r="G148">
        <v>231.00264000000001</v>
      </c>
      <c r="H148" s="2">
        <f t="shared" si="66"/>
        <v>-4.6580351310677726E-3</v>
      </c>
      <c r="I148" s="11">
        <f t="shared" si="67"/>
        <v>2.7901625625793089</v>
      </c>
      <c r="J148">
        <v>1086.12915</v>
      </c>
      <c r="K148" s="2">
        <f t="shared" si="68"/>
        <v>6.800930638405589E-3</v>
      </c>
      <c r="L148" s="11">
        <f t="shared" si="69"/>
        <v>2.9642794723771098</v>
      </c>
      <c r="M148">
        <v>1212.3748780000001</v>
      </c>
      <c r="N148" s="2">
        <f t="shared" si="70"/>
        <v>-8.6777595977907129E-3</v>
      </c>
      <c r="O148" s="11">
        <f t="shared" si="71"/>
        <v>2.1685641815186529</v>
      </c>
      <c r="P148">
        <v>81.007912000000005</v>
      </c>
      <c r="Q148" s="2">
        <f t="shared" si="72"/>
        <v>-4.7646844207577255E-3</v>
      </c>
      <c r="R148" s="11">
        <f t="shared" si="73"/>
        <v>3.0967385032693646</v>
      </c>
      <c r="S148">
        <v>417.87545799999998</v>
      </c>
      <c r="T148" s="2">
        <f t="shared" si="74"/>
        <v>1.1898022224543503E-4</v>
      </c>
      <c r="U148" s="11">
        <f t="shared" si="75"/>
        <v>4.0585483796892143</v>
      </c>
      <c r="V148">
        <v>108.231583</v>
      </c>
      <c r="W148" s="2">
        <f t="shared" si="76"/>
        <v>1.9727591526561561E-2</v>
      </c>
      <c r="X148" s="11">
        <f t="shared" si="77"/>
        <v>2.667076164351585</v>
      </c>
      <c r="Y148">
        <v>2196.266846</v>
      </c>
      <c r="Z148" s="2">
        <f t="shared" si="78"/>
        <v>-9.3882227094640447E-3</v>
      </c>
      <c r="AA148" s="11">
        <f t="shared" si="79"/>
        <v>15.590431072684217</v>
      </c>
      <c r="AB148">
        <v>499.02099600000003</v>
      </c>
      <c r="AC148" s="2">
        <f t="shared" si="80"/>
        <v>3.2641273992131126E-2</v>
      </c>
      <c r="AD148" s="11">
        <f t="shared" si="81"/>
        <v>3.003906269460233</v>
      </c>
      <c r="AE148">
        <v>128.031982</v>
      </c>
      <c r="AF148" s="2">
        <f t="shared" si="82"/>
        <v>3.0387578429236228E-4</v>
      </c>
      <c r="AG148" s="11">
        <f t="shared" si="83"/>
        <v>5.0151111844718228</v>
      </c>
      <c r="AH148">
        <v>127.623856</v>
      </c>
      <c r="AI148" s="2">
        <f t="shared" si="84"/>
        <v>9.4985629159829443E-3</v>
      </c>
      <c r="AJ148" s="11">
        <f t="shared" si="85"/>
        <v>53.582947973492637</v>
      </c>
      <c r="AK148">
        <v>181.39999399999999</v>
      </c>
      <c r="AL148" s="2">
        <f t="shared" si="86"/>
        <v>-8.7432021857923869E-3</v>
      </c>
      <c r="AM148" s="11">
        <f t="shared" si="87"/>
        <v>19.823325240224367</v>
      </c>
      <c r="AN148">
        <v>8.25</v>
      </c>
      <c r="AO148" s="2">
        <f t="shared" si="88"/>
        <v>-1.19760479041916E-2</v>
      </c>
      <c r="AP148" s="11">
        <f t="shared" si="89"/>
        <v>8.4806555900019642</v>
      </c>
      <c r="AQ148">
        <v>205.139511</v>
      </c>
      <c r="AR148" s="2">
        <f t="shared" si="90"/>
        <v>3.6355235042444534E-3</v>
      </c>
      <c r="AS148" s="11">
        <f t="shared" si="91"/>
        <v>2.3264045573414496</v>
      </c>
      <c r="AT148">
        <v>1237.4499510000001</v>
      </c>
      <c r="AU148" s="2">
        <f t="shared" si="92"/>
        <v>-1.8955459808986941E-3</v>
      </c>
      <c r="AV148" s="11">
        <f t="shared" si="93"/>
        <v>2.8657320152598689</v>
      </c>
      <c r="AW148" s="12">
        <f t="shared" si="64"/>
        <v>130.99116095573601</v>
      </c>
      <c r="AX148" s="7">
        <f t="shared" si="94"/>
        <v>1.3185374594624211E-3</v>
      </c>
    </row>
    <row r="149" spans="3:50" x14ac:dyDescent="0.3">
      <c r="C149" s="8">
        <v>45061</v>
      </c>
      <c r="D149">
        <v>107.158073</v>
      </c>
      <c r="E149" s="2">
        <f t="shared" si="65"/>
        <v>3.2619144246202048E-3</v>
      </c>
      <c r="F149" s="11">
        <f t="shared" si="95"/>
        <v>2.5656194103219478</v>
      </c>
      <c r="G149">
        <v>233.60701</v>
      </c>
      <c r="H149" s="2">
        <f t="shared" si="66"/>
        <v>1.1274200156327074E-2</v>
      </c>
      <c r="I149" s="11">
        <f t="shared" si="67"/>
        <v>2.8216194137785187</v>
      </c>
      <c r="J149">
        <v>1090.3427730000001</v>
      </c>
      <c r="K149" s="2">
        <f t="shared" si="68"/>
        <v>3.8794861550306425E-3</v>
      </c>
      <c r="L149" s="11">
        <f t="shared" si="69"/>
        <v>2.9757793535498385</v>
      </c>
      <c r="M149">
        <v>1225.1782229999999</v>
      </c>
      <c r="N149" s="2">
        <f t="shared" si="70"/>
        <v>1.056054957285224E-2</v>
      </c>
      <c r="O149" s="11">
        <f t="shared" si="71"/>
        <v>2.1914654110594922</v>
      </c>
      <c r="P149">
        <v>81.638130000000004</v>
      </c>
      <c r="Q149" s="2">
        <f t="shared" si="72"/>
        <v>7.7797092214892949E-3</v>
      </c>
      <c r="R149" s="11">
        <f t="shared" si="73"/>
        <v>3.1208302283597904</v>
      </c>
      <c r="S149">
        <v>425.18042000000003</v>
      </c>
      <c r="T149" s="2">
        <f t="shared" si="74"/>
        <v>1.7481194121718557E-2</v>
      </c>
      <c r="U149" s="11">
        <f t="shared" si="75"/>
        <v>4.1294966517669476</v>
      </c>
      <c r="V149">
        <v>106.23745</v>
      </c>
      <c r="W149" s="2">
        <f t="shared" si="76"/>
        <v>-1.84246866277471E-2</v>
      </c>
      <c r="X149" s="11">
        <f t="shared" si="77"/>
        <v>2.6179361218110735</v>
      </c>
      <c r="Y149">
        <v>2221.7290039999998</v>
      </c>
      <c r="Z149" s="2">
        <f t="shared" si="78"/>
        <v>1.1593380852774393E-2</v>
      </c>
      <c r="AA149" s="11">
        <f t="shared" si="79"/>
        <v>15.771176877768772</v>
      </c>
      <c r="AB149">
        <v>519.037781</v>
      </c>
      <c r="AC149" s="2">
        <f t="shared" si="80"/>
        <v>4.0112109831947684E-2</v>
      </c>
      <c r="AD149" s="11">
        <f t="shared" si="81"/>
        <v>3.1243992876656983</v>
      </c>
      <c r="AE149">
        <v>133.08637999999999</v>
      </c>
      <c r="AF149" s="2">
        <f t="shared" si="82"/>
        <v>3.9477620521410017E-2</v>
      </c>
      <c r="AG149" s="11">
        <f t="shared" si="83"/>
        <v>5.2130958406850807</v>
      </c>
      <c r="AH149">
        <v>130.98616000000001</v>
      </c>
      <c r="AI149" s="2">
        <f t="shared" si="84"/>
        <v>2.6345419307813422E-2</v>
      </c>
      <c r="AJ149" s="11">
        <f t="shared" si="85"/>
        <v>54.994613205603052</v>
      </c>
      <c r="AK149">
        <v>179.39999399999999</v>
      </c>
      <c r="AL149" s="2">
        <f t="shared" si="86"/>
        <v>-1.1025358688821152E-2</v>
      </c>
      <c r="AM149" s="11">
        <f t="shared" si="87"/>
        <v>19.604765969045733</v>
      </c>
      <c r="AN149">
        <v>8.25</v>
      </c>
      <c r="AO149" s="2">
        <f t="shared" si="88"/>
        <v>0</v>
      </c>
      <c r="AP149" s="11">
        <f t="shared" si="89"/>
        <v>8.4806555900019642</v>
      </c>
      <c r="AQ149">
        <v>206.229355</v>
      </c>
      <c r="AR149" s="2">
        <f t="shared" si="90"/>
        <v>5.3126966847454327E-3</v>
      </c>
      <c r="AS149" s="11">
        <f t="shared" si="91"/>
        <v>2.3387640391206141</v>
      </c>
      <c r="AT149">
        <v>1234.5</v>
      </c>
      <c r="AU149" s="2">
        <f t="shared" si="92"/>
        <v>-2.3838952012694703E-3</v>
      </c>
      <c r="AV149" s="11">
        <f t="shared" si="93"/>
        <v>2.8589004104605666</v>
      </c>
      <c r="AW149" s="12">
        <f t="shared" si="64"/>
        <v>132.80911781099906</v>
      </c>
      <c r="AX149" s="7">
        <f t="shared" si="94"/>
        <v>1.3878469676876559E-2</v>
      </c>
    </row>
    <row r="150" spans="3:50" x14ac:dyDescent="0.3">
      <c r="C150" s="8">
        <v>45062</v>
      </c>
      <c r="D150">
        <v>107.954414</v>
      </c>
      <c r="E150" s="2">
        <f t="shared" si="65"/>
        <v>7.4314606235967862E-3</v>
      </c>
      <c r="F150" s="11">
        <f t="shared" si="95"/>
        <v>2.5846857099448912</v>
      </c>
      <c r="G150">
        <v>236.80105599999999</v>
      </c>
      <c r="H150" s="2">
        <f t="shared" si="66"/>
        <v>1.3672731824271755E-2</v>
      </c>
      <c r="I150" s="11">
        <f t="shared" si="67"/>
        <v>2.8601986593332711</v>
      </c>
      <c r="J150">
        <v>1081.3701169999999</v>
      </c>
      <c r="K150" s="2">
        <f t="shared" si="68"/>
        <v>-8.2292066515124995E-3</v>
      </c>
      <c r="L150" s="11">
        <f t="shared" si="69"/>
        <v>2.9512910503001724</v>
      </c>
      <c r="M150">
        <v>1230.971558</v>
      </c>
      <c r="N150" s="2">
        <f t="shared" si="70"/>
        <v>4.7285651109716387E-3</v>
      </c>
      <c r="O150" s="11">
        <f t="shared" si="71"/>
        <v>2.2018278979441295</v>
      </c>
      <c r="P150">
        <v>84.352942999999996</v>
      </c>
      <c r="Q150" s="2">
        <f t="shared" si="72"/>
        <v>3.325422814069845E-2</v>
      </c>
      <c r="R150" s="11">
        <f t="shared" si="73"/>
        <v>3.2246110287620549</v>
      </c>
      <c r="S150">
        <v>421.35400399999997</v>
      </c>
      <c r="T150" s="2">
        <f t="shared" si="74"/>
        <v>-8.9995113133385374E-3</v>
      </c>
      <c r="U150" s="11">
        <f t="shared" si="75"/>
        <v>4.0923331999309775</v>
      </c>
      <c r="V150">
        <v>108.032166</v>
      </c>
      <c r="W150" s="2">
        <f t="shared" si="76"/>
        <v>1.6893440119279957E-2</v>
      </c>
      <c r="X150" s="11">
        <f t="shared" si="77"/>
        <v>2.6621620689209888</v>
      </c>
      <c r="Y150">
        <v>2202.2985840000001</v>
      </c>
      <c r="Z150" s="2">
        <f t="shared" si="78"/>
        <v>-8.7456300768532502E-3</v>
      </c>
      <c r="AA150" s="11">
        <f t="shared" si="79"/>
        <v>15.633247998919185</v>
      </c>
      <c r="AB150">
        <v>506.90789799999999</v>
      </c>
      <c r="AC150" s="2">
        <f t="shared" si="80"/>
        <v>-2.3369942312542413E-2</v>
      </c>
      <c r="AD150" s="11">
        <f t="shared" si="81"/>
        <v>3.0513822565516024</v>
      </c>
      <c r="AE150">
        <v>130.09260599999999</v>
      </c>
      <c r="AF150" s="2">
        <f t="shared" si="82"/>
        <v>-2.2494969056938818E-2</v>
      </c>
      <c r="AG150" s="11">
        <f t="shared" si="83"/>
        <v>5.0958274110580133</v>
      </c>
      <c r="AH150">
        <v>127.431702</v>
      </c>
      <c r="AI150" s="2">
        <f t="shared" si="84"/>
        <v>-2.7136134077065943E-2</v>
      </c>
      <c r="AJ150" s="11">
        <f t="shared" si="85"/>
        <v>53.502272008139428</v>
      </c>
      <c r="AK150">
        <v>177.25</v>
      </c>
      <c r="AL150" s="2">
        <f t="shared" si="86"/>
        <v>-1.1984359375173614E-2</v>
      </c>
      <c r="AM150" s="11">
        <f t="shared" si="87"/>
        <v>19.369815408206517</v>
      </c>
      <c r="AN150">
        <v>8.1999999999999993</v>
      </c>
      <c r="AO150" s="2">
        <f t="shared" si="88"/>
        <v>-6.0606060606060996E-3</v>
      </c>
      <c r="AP150" s="11">
        <f t="shared" si="89"/>
        <v>8.4292576773352845</v>
      </c>
      <c r="AQ150">
        <v>209.39984100000001</v>
      </c>
      <c r="AR150" s="2">
        <f t="shared" si="90"/>
        <v>1.5373592183324236E-2</v>
      </c>
      <c r="AS150" s="11">
        <f t="shared" si="91"/>
        <v>2.3747192436710787</v>
      </c>
      <c r="AT150">
        <v>1244.099976</v>
      </c>
      <c r="AU150" s="2">
        <f t="shared" si="92"/>
        <v>7.776408262454515E-3</v>
      </c>
      <c r="AV150" s="11">
        <f t="shared" si="93"/>
        <v>2.8811323872340067</v>
      </c>
      <c r="AW150" s="12">
        <f t="shared" si="64"/>
        <v>130.9147640062516</v>
      </c>
      <c r="AX150" s="7">
        <f t="shared" si="94"/>
        <v>-1.4263733062690132E-2</v>
      </c>
    </row>
    <row r="151" spans="3:50" x14ac:dyDescent="0.3">
      <c r="C151" s="8">
        <v>45063</v>
      </c>
      <c r="D151">
        <v>107.755325</v>
      </c>
      <c r="E151" s="2">
        <f t="shared" si="65"/>
        <v>-1.8441950877524649E-3</v>
      </c>
      <c r="F151" s="11">
        <f t="shared" si="95"/>
        <v>2.579919045255227</v>
      </c>
      <c r="G151">
        <v>237.439865</v>
      </c>
      <c r="H151" s="2">
        <f t="shared" si="66"/>
        <v>2.6976611117814908E-3</v>
      </c>
      <c r="I151" s="11">
        <f t="shared" si="67"/>
        <v>2.8679145060285238</v>
      </c>
      <c r="J151">
        <v>1065.3583980000001</v>
      </c>
      <c r="K151" s="2">
        <f t="shared" si="68"/>
        <v>-1.4806881333488731E-2</v>
      </c>
      <c r="L151" s="11">
        <f t="shared" si="69"/>
        <v>2.9075916339377903</v>
      </c>
      <c r="M151">
        <v>1214.0301509999999</v>
      </c>
      <c r="N151" s="2">
        <f t="shared" si="70"/>
        <v>-1.3762630736590897E-2</v>
      </c>
      <c r="O151" s="11">
        <f t="shared" si="71"/>
        <v>2.1715249536392003</v>
      </c>
      <c r="P151">
        <v>84.886207999999996</v>
      </c>
      <c r="Q151" s="2">
        <f t="shared" si="72"/>
        <v>6.321830407268747E-3</v>
      </c>
      <c r="R151" s="11">
        <f t="shared" si="73"/>
        <v>3.2449964728152971</v>
      </c>
      <c r="S151">
        <v>424.98165899999998</v>
      </c>
      <c r="T151" s="2">
        <f t="shared" si="74"/>
        <v>8.6095182805003834E-3</v>
      </c>
      <c r="U151" s="11">
        <f t="shared" si="75"/>
        <v>4.1275662174256817</v>
      </c>
      <c r="V151">
        <v>106.835686</v>
      </c>
      <c r="W151" s="2">
        <f t="shared" si="76"/>
        <v>-1.1075219948843862E-2</v>
      </c>
      <c r="X151" s="11">
        <f t="shared" si="77"/>
        <v>2.6326780384682196</v>
      </c>
      <c r="Y151">
        <v>2194.7836910000001</v>
      </c>
      <c r="Z151" s="2">
        <f t="shared" si="78"/>
        <v>-3.4122952512419813E-3</v>
      </c>
      <c r="AA151" s="11">
        <f t="shared" si="79"/>
        <v>15.579902741010985</v>
      </c>
      <c r="AB151">
        <v>521.73321499999997</v>
      </c>
      <c r="AC151" s="2">
        <f t="shared" si="80"/>
        <v>2.9246569363967634E-2</v>
      </c>
      <c r="AD151" s="11">
        <f t="shared" si="81"/>
        <v>3.140624719373819</v>
      </c>
      <c r="AE151">
        <v>127.79869100000001</v>
      </c>
      <c r="AF151" s="2">
        <f t="shared" si="82"/>
        <v>-1.7632939108007339E-2</v>
      </c>
      <c r="AG151" s="11">
        <f t="shared" si="83"/>
        <v>5.005972996613913</v>
      </c>
      <c r="AH151">
        <v>127.864014</v>
      </c>
      <c r="AI151" s="2">
        <f t="shared" si="84"/>
        <v>3.392499615205713E-3</v>
      </c>
      <c r="AJ151" s="11">
        <f t="shared" si="85"/>
        <v>53.683778445339669</v>
      </c>
      <c r="AK151">
        <v>180</v>
      </c>
      <c r="AL151" s="2">
        <f t="shared" si="86"/>
        <v>1.5514809590973178E-2</v>
      </c>
      <c r="AM151" s="11">
        <f t="shared" si="87"/>
        <v>19.670334406077139</v>
      </c>
      <c r="AN151">
        <v>8.65</v>
      </c>
      <c r="AO151" s="2">
        <f t="shared" si="88"/>
        <v>5.4878048780487854E-2</v>
      </c>
      <c r="AP151" s="11">
        <f t="shared" si="89"/>
        <v>8.8918388913353912</v>
      </c>
      <c r="AQ151">
        <v>205.83303799999999</v>
      </c>
      <c r="AR151" s="2">
        <f t="shared" si="90"/>
        <v>-1.703345610467788E-2</v>
      </c>
      <c r="AS151" s="11">
        <f t="shared" si="91"/>
        <v>2.3342695676730734</v>
      </c>
      <c r="AT151">
        <v>1252</v>
      </c>
      <c r="AU151" s="2">
        <f t="shared" si="92"/>
        <v>6.3499912807649661E-3</v>
      </c>
      <c r="AV151" s="11">
        <f t="shared" si="93"/>
        <v>2.8994275527716722</v>
      </c>
      <c r="AW151" s="12">
        <f t="shared" si="64"/>
        <v>131.7383401877656</v>
      </c>
      <c r="AX151" s="7">
        <f t="shared" si="94"/>
        <v>6.2909343171917431E-3</v>
      </c>
    </row>
    <row r="152" spans="3:50" x14ac:dyDescent="0.3">
      <c r="C152" s="8">
        <v>45064</v>
      </c>
      <c r="D152">
        <v>107.307388</v>
      </c>
      <c r="E152" s="2">
        <f t="shared" si="65"/>
        <v>-4.1569824971526836E-3</v>
      </c>
      <c r="F152" s="11">
        <f t="shared" si="95"/>
        <v>2.5691943669400303</v>
      </c>
      <c r="G152">
        <v>235.47430399999999</v>
      </c>
      <c r="H152" s="2">
        <f t="shared" si="66"/>
        <v>-8.2781423414303168E-3</v>
      </c>
      <c r="I152" s="11">
        <f t="shared" si="67"/>
        <v>2.8441735015245668</v>
      </c>
      <c r="J152">
        <v>1070.6625979999999</v>
      </c>
      <c r="K152" s="2">
        <f t="shared" si="68"/>
        <v>4.978794000176201E-3</v>
      </c>
      <c r="L152" s="11">
        <f t="shared" si="69"/>
        <v>2.9220679337198021</v>
      </c>
      <c r="M152">
        <v>1213.1538089999999</v>
      </c>
      <c r="N152" s="2">
        <f t="shared" si="70"/>
        <v>-7.2184533413621743E-4</v>
      </c>
      <c r="O152" s="11">
        <f t="shared" si="71"/>
        <v>2.1699574484834554</v>
      </c>
      <c r="P152">
        <v>83.383369000000002</v>
      </c>
      <c r="Q152" s="2">
        <f t="shared" si="72"/>
        <v>-1.7704159903102257E-2</v>
      </c>
      <c r="R152" s="11">
        <f t="shared" si="73"/>
        <v>3.1875465363755722</v>
      </c>
      <c r="S152">
        <v>417.13003500000002</v>
      </c>
      <c r="T152" s="2">
        <f t="shared" si="74"/>
        <v>-1.847520671474423E-2</v>
      </c>
      <c r="U152" s="11">
        <f t="shared" si="75"/>
        <v>4.0513085783299472</v>
      </c>
      <c r="V152">
        <v>106.436859</v>
      </c>
      <c r="W152" s="2">
        <f t="shared" si="76"/>
        <v>-3.7330878373355025E-3</v>
      </c>
      <c r="X152" s="11">
        <f t="shared" si="77"/>
        <v>2.6228500201031935</v>
      </c>
      <c r="Y152">
        <v>2163.7346189999998</v>
      </c>
      <c r="Z152" s="2">
        <f t="shared" si="78"/>
        <v>-1.4146757207701643E-2</v>
      </c>
      <c r="AA152" s="11">
        <f t="shared" si="79"/>
        <v>15.359497639614297</v>
      </c>
      <c r="AB152">
        <v>533.31402600000001</v>
      </c>
      <c r="AC152" s="2">
        <f t="shared" si="80"/>
        <v>2.2196806082204423E-2</v>
      </c>
      <c r="AD152" s="11">
        <f t="shared" si="81"/>
        <v>3.2103365572467375</v>
      </c>
      <c r="AE152">
        <v>128.1875</v>
      </c>
      <c r="AF152" s="2">
        <f t="shared" si="82"/>
        <v>3.0423551051863562E-3</v>
      </c>
      <c r="AG152" s="11">
        <f t="shared" si="83"/>
        <v>5.0212029441165864</v>
      </c>
      <c r="AH152">
        <v>124.405632</v>
      </c>
      <c r="AI152" s="2">
        <f t="shared" si="84"/>
        <v>-2.704734421993038E-2</v>
      </c>
      <c r="AJ152" s="11">
        <f t="shared" si="85"/>
        <v>52.231774810702092</v>
      </c>
      <c r="AK152">
        <v>183.35000600000001</v>
      </c>
      <c r="AL152" s="2">
        <f t="shared" si="86"/>
        <v>1.8611144444444561E-2</v>
      </c>
      <c r="AM152" s="11">
        <f t="shared" si="87"/>
        <v>20.036421840979166</v>
      </c>
      <c r="AN152">
        <v>8.5</v>
      </c>
      <c r="AO152" s="2">
        <f t="shared" si="88"/>
        <v>-1.7341040462427793E-2</v>
      </c>
      <c r="AP152" s="11">
        <f t="shared" si="89"/>
        <v>8.7376451533353556</v>
      </c>
      <c r="AQ152">
        <v>202.71211199999999</v>
      </c>
      <c r="AR152" s="2">
        <f t="shared" si="90"/>
        <v>-1.5162415277570784E-2</v>
      </c>
      <c r="AS152" s="11">
        <f t="shared" si="91"/>
        <v>2.2988764031182187</v>
      </c>
      <c r="AT152">
        <v>1240.5500489999999</v>
      </c>
      <c r="AU152" s="2">
        <f t="shared" si="92"/>
        <v>-9.1453282747604447E-3</v>
      </c>
      <c r="AV152" s="11">
        <f t="shared" si="93"/>
        <v>2.8729113359926899</v>
      </c>
      <c r="AW152" s="12">
        <f t="shared" si="64"/>
        <v>130.1357650705817</v>
      </c>
      <c r="AX152" s="7">
        <f t="shared" si="94"/>
        <v>-1.216483458725659E-2</v>
      </c>
    </row>
    <row r="153" spans="3:50" x14ac:dyDescent="0.3">
      <c r="C153" s="8">
        <v>45065</v>
      </c>
      <c r="D153">
        <v>106.51103999999999</v>
      </c>
      <c r="E153" s="2">
        <f t="shared" si="65"/>
        <v>-7.4211852030170444E-3</v>
      </c>
      <c r="F153" s="11">
        <f t="shared" si="95"/>
        <v>2.5501278997204202</v>
      </c>
      <c r="G153">
        <v>235.76911899999999</v>
      </c>
      <c r="H153" s="2">
        <f t="shared" si="66"/>
        <v>1.2520049746065354E-3</v>
      </c>
      <c r="I153" s="11">
        <f t="shared" si="67"/>
        <v>2.8477344208971198</v>
      </c>
      <c r="J153">
        <v>1085.9803469999999</v>
      </c>
      <c r="K153" s="2">
        <f t="shared" si="68"/>
        <v>1.4306793782292937E-2</v>
      </c>
      <c r="L153" s="11">
        <f t="shared" si="69"/>
        <v>2.9638733570653821</v>
      </c>
      <c r="M153">
        <v>1235.4501949999999</v>
      </c>
      <c r="N153" s="2">
        <f t="shared" si="70"/>
        <v>1.8378861636991317E-2</v>
      </c>
      <c r="O153" s="11">
        <f t="shared" si="71"/>
        <v>2.2098387961872916</v>
      </c>
      <c r="P153">
        <v>83.431847000000005</v>
      </c>
      <c r="Q153" s="2">
        <f t="shared" si="72"/>
        <v>5.8138691901499229E-4</v>
      </c>
      <c r="R153" s="11">
        <f t="shared" si="73"/>
        <v>3.1893997342355727</v>
      </c>
      <c r="S153">
        <v>417.27911399999999</v>
      </c>
      <c r="T153" s="2">
        <f t="shared" si="74"/>
        <v>3.573921499082644E-4</v>
      </c>
      <c r="U153" s="11">
        <f t="shared" si="75"/>
        <v>4.052756484212698</v>
      </c>
      <c r="V153">
        <v>104.49258399999999</v>
      </c>
      <c r="W153" s="2">
        <f t="shared" si="76"/>
        <v>-1.8266933262282792E-2</v>
      </c>
      <c r="X153" s="11">
        <f t="shared" si="77"/>
        <v>2.5749385938289913</v>
      </c>
      <c r="Y153">
        <v>2165.5639649999998</v>
      </c>
      <c r="Z153" s="2">
        <f t="shared" si="78"/>
        <v>8.4545765637633608E-4</v>
      </c>
      <c r="AA153" s="11">
        <f t="shared" si="79"/>
        <v>15.372483444491802</v>
      </c>
      <c r="AB153">
        <v>544.24591099999998</v>
      </c>
      <c r="AC153" s="2">
        <f t="shared" si="80"/>
        <v>2.0498026429179195E-2</v>
      </c>
      <c r="AD153" s="11">
        <f t="shared" si="81"/>
        <v>3.2761421208437413</v>
      </c>
      <c r="AE153">
        <v>128.809586</v>
      </c>
      <c r="AF153" s="2">
        <f t="shared" si="82"/>
        <v>4.8529380789859022E-3</v>
      </c>
      <c r="AG153" s="11">
        <f t="shared" si="83"/>
        <v>5.0455705310864056</v>
      </c>
      <c r="AH153">
        <v>124.693832</v>
      </c>
      <c r="AI153" s="2">
        <f t="shared" si="84"/>
        <v>2.3166153763842789E-3</v>
      </c>
      <c r="AJ153" s="11">
        <f t="shared" si="85"/>
        <v>52.352775743364404</v>
      </c>
      <c r="AK153">
        <v>189.85000600000001</v>
      </c>
      <c r="AL153" s="2">
        <f t="shared" si="86"/>
        <v>3.5451321446916095E-2</v>
      </c>
      <c r="AM153" s="11">
        <f t="shared" si="87"/>
        <v>20.746739472309727</v>
      </c>
      <c r="AN153">
        <v>8.5</v>
      </c>
      <c r="AO153" s="2">
        <f t="shared" si="88"/>
        <v>0</v>
      </c>
      <c r="AP153" s="11">
        <f t="shared" si="89"/>
        <v>8.7376451533353556</v>
      </c>
      <c r="AQ153">
        <v>203.95057700000001</v>
      </c>
      <c r="AR153" s="2">
        <f t="shared" si="90"/>
        <v>6.1094770696288325E-3</v>
      </c>
      <c r="AS153" s="11">
        <f t="shared" si="91"/>
        <v>2.3129213357889804</v>
      </c>
      <c r="AT153">
        <v>1240.150024</v>
      </c>
      <c r="AU153" s="2">
        <f t="shared" si="92"/>
        <v>-3.224577680863705E-4</v>
      </c>
      <c r="AV153" s="11">
        <f t="shared" si="93"/>
        <v>2.8719849434153755</v>
      </c>
      <c r="AW153" s="12">
        <f t="shared" si="64"/>
        <v>131.10493203078329</v>
      </c>
      <c r="AX153" s="7">
        <f t="shared" si="94"/>
        <v>7.4473528447460691E-3</v>
      </c>
    </row>
    <row r="154" spans="3:50" x14ac:dyDescent="0.3">
      <c r="C154" s="8">
        <v>45068</v>
      </c>
      <c r="D154">
        <v>109.945274</v>
      </c>
      <c r="E154" s="2">
        <f t="shared" si="65"/>
        <v>3.2242986266963536E-2</v>
      </c>
      <c r="F154" s="11">
        <f t="shared" si="95"/>
        <v>2.6323516385701065</v>
      </c>
      <c r="G154">
        <v>234.589798</v>
      </c>
      <c r="H154" s="2">
        <f t="shared" si="66"/>
        <v>-5.0020164006295831E-3</v>
      </c>
      <c r="I154" s="11">
        <f t="shared" si="67"/>
        <v>2.8334900066191548</v>
      </c>
      <c r="J154">
        <v>1110.2707519999999</v>
      </c>
      <c r="K154" s="2">
        <f t="shared" si="68"/>
        <v>2.2367260206044959E-2</v>
      </c>
      <c r="L154" s="11">
        <f t="shared" si="69"/>
        <v>3.0301670836606274</v>
      </c>
      <c r="M154">
        <v>1258.720337</v>
      </c>
      <c r="N154" s="2">
        <f t="shared" si="70"/>
        <v>1.8835354184391084E-2</v>
      </c>
      <c r="O154" s="11">
        <f t="shared" si="71"/>
        <v>2.2514618926038876</v>
      </c>
      <c r="P154">
        <v>84.498374999999996</v>
      </c>
      <c r="Q154" s="2">
        <f t="shared" si="72"/>
        <v>1.2783224132626447E-2</v>
      </c>
      <c r="R154" s="11">
        <f t="shared" si="73"/>
        <v>3.2301705458868453</v>
      </c>
      <c r="S154">
        <v>422.14910900000001</v>
      </c>
      <c r="T154" s="2">
        <f t="shared" si="74"/>
        <v>1.1670833350168719E-2</v>
      </c>
      <c r="U154" s="11">
        <f t="shared" si="75"/>
        <v>4.1000555297487598</v>
      </c>
      <c r="V154">
        <v>106.686127</v>
      </c>
      <c r="W154" s="2">
        <f t="shared" si="76"/>
        <v>2.0992331857732749E-2</v>
      </c>
      <c r="X154" s="11">
        <f t="shared" si="77"/>
        <v>2.6289925593039332</v>
      </c>
      <c r="Y154">
        <v>2191.8173830000001</v>
      </c>
      <c r="Z154" s="2">
        <f t="shared" si="78"/>
        <v>1.2123132091367284E-2</v>
      </c>
      <c r="AA154" s="11">
        <f t="shared" si="79"/>
        <v>15.558846091861733</v>
      </c>
      <c r="AB154">
        <v>551.63360599999999</v>
      </c>
      <c r="AC154" s="2">
        <f t="shared" si="80"/>
        <v>1.3574185585383258E-2</v>
      </c>
      <c r="AD154" s="11">
        <f t="shared" si="81"/>
        <v>3.3206130819961652</v>
      </c>
      <c r="AE154">
        <v>129.31500199999999</v>
      </c>
      <c r="AF154" s="2">
        <f t="shared" si="82"/>
        <v>3.923745240513421E-3</v>
      </c>
      <c r="AG154" s="11">
        <f t="shared" si="83"/>
        <v>5.0653680644434305</v>
      </c>
      <c r="AH154">
        <v>123.925301</v>
      </c>
      <c r="AI154" s="2">
        <f t="shared" si="84"/>
        <v>-6.1633441500137387E-3</v>
      </c>
      <c r="AJ154" s="11">
        <f t="shared" si="85"/>
        <v>52.030107569249559</v>
      </c>
      <c r="AK154">
        <v>202.800003</v>
      </c>
      <c r="AL154" s="2">
        <f t="shared" si="86"/>
        <v>6.8211728157648865E-2</v>
      </c>
      <c r="AM154" s="11">
        <f t="shared" si="87"/>
        <v>22.161910425352481</v>
      </c>
      <c r="AN154">
        <v>9.25</v>
      </c>
      <c r="AO154" s="2">
        <f t="shared" si="88"/>
        <v>8.8235294117646967E-2</v>
      </c>
      <c r="AP154" s="11">
        <f t="shared" si="89"/>
        <v>9.5086138433355334</v>
      </c>
      <c r="AQ154">
        <v>204.297348</v>
      </c>
      <c r="AR154" s="2">
        <f t="shared" si="90"/>
        <v>1.7002697668269118E-3</v>
      </c>
      <c r="AS154" s="11">
        <f t="shared" si="91"/>
        <v>2.3168539260092715</v>
      </c>
      <c r="AT154">
        <v>1239.1999510000001</v>
      </c>
      <c r="AU154" s="2">
        <f t="shared" si="92"/>
        <v>-7.6609521558979043E-4</v>
      </c>
      <c r="AV154" s="11">
        <f t="shared" si="93"/>
        <v>2.8697847294909788</v>
      </c>
      <c r="AW154" s="12">
        <f t="shared" si="64"/>
        <v>133.53878698813244</v>
      </c>
      <c r="AX154" s="7">
        <f t="shared" si="94"/>
        <v>1.8564175425358487E-2</v>
      </c>
    </row>
    <row r="155" spans="3:50" x14ac:dyDescent="0.3">
      <c r="C155" s="8">
        <v>45069</v>
      </c>
      <c r="D155">
        <v>107.40692900000001</v>
      </c>
      <c r="E155" s="2">
        <f t="shared" si="65"/>
        <v>-2.3087349802775492E-2</v>
      </c>
      <c r="F155" s="11">
        <f t="shared" si="95"/>
        <v>2.5715776154865293</v>
      </c>
      <c r="G155">
        <v>235.17945900000001</v>
      </c>
      <c r="H155" s="2">
        <f t="shared" si="66"/>
        <v>2.5135833059544144E-3</v>
      </c>
      <c r="I155" s="11">
        <f t="shared" si="67"/>
        <v>2.8406122197973813</v>
      </c>
      <c r="J155">
        <v>1097.877686</v>
      </c>
      <c r="K155" s="2">
        <f t="shared" si="68"/>
        <v>-1.1162201632057278E-2</v>
      </c>
      <c r="L155" s="11">
        <f t="shared" si="69"/>
        <v>2.9963437476939845</v>
      </c>
      <c r="M155">
        <v>1265.7791749999999</v>
      </c>
      <c r="N155" s="2">
        <f t="shared" si="70"/>
        <v>5.6079478439379216E-3</v>
      </c>
      <c r="O155" s="11">
        <f t="shared" si="71"/>
        <v>2.2640879734702239</v>
      </c>
      <c r="P155">
        <v>86.292090999999999</v>
      </c>
      <c r="Q155" s="2">
        <f t="shared" si="72"/>
        <v>2.1227816511264264E-2</v>
      </c>
      <c r="R155" s="11">
        <f t="shared" si="73"/>
        <v>3.2987400135350216</v>
      </c>
      <c r="S155">
        <v>426.522156</v>
      </c>
      <c r="T155" s="2">
        <f t="shared" si="74"/>
        <v>1.0359010375170508E-2</v>
      </c>
      <c r="U155" s="11">
        <f t="shared" si="75"/>
        <v>4.1425280475202024</v>
      </c>
      <c r="V155">
        <v>105.73891399999999</v>
      </c>
      <c r="W155" s="2">
        <f t="shared" si="76"/>
        <v>-8.878502075532313E-3</v>
      </c>
      <c r="X155" s="11">
        <f t="shared" si="77"/>
        <v>2.6056510434095941</v>
      </c>
      <c r="Y155">
        <v>2173.0791020000001</v>
      </c>
      <c r="Z155" s="2">
        <f t="shared" si="78"/>
        <v>-8.5491980971299508E-3</v>
      </c>
      <c r="AA155" s="11">
        <f t="shared" si="79"/>
        <v>15.425830434459652</v>
      </c>
      <c r="AB155">
        <v>552.83160399999997</v>
      </c>
      <c r="AC155" s="2">
        <f t="shared" si="80"/>
        <v>2.1717277319033279E-3</v>
      </c>
      <c r="AD155" s="11">
        <f t="shared" si="81"/>
        <v>3.3278245495132572</v>
      </c>
      <c r="AE155">
        <v>128.88734400000001</v>
      </c>
      <c r="AF155" s="2">
        <f t="shared" si="82"/>
        <v>-3.3071027598172709E-3</v>
      </c>
      <c r="AG155" s="11">
        <f t="shared" si="83"/>
        <v>5.048616371738019</v>
      </c>
      <c r="AH155">
        <v>125.36629499999999</v>
      </c>
      <c r="AI155" s="2">
        <f t="shared" si="84"/>
        <v>1.1627924147628255E-2</v>
      </c>
      <c r="AJ155" s="11">
        <f t="shared" si="85"/>
        <v>52.63510971345773</v>
      </c>
      <c r="AK155">
        <v>204.60000600000001</v>
      </c>
      <c r="AL155" s="2">
        <f t="shared" si="86"/>
        <v>8.8757543065716149E-3</v>
      </c>
      <c r="AM155" s="11">
        <f t="shared" si="87"/>
        <v>22.358614097252158</v>
      </c>
      <c r="AN155">
        <v>9.4499999999999993</v>
      </c>
      <c r="AO155" s="2">
        <f t="shared" si="88"/>
        <v>2.1621621621621623E-2</v>
      </c>
      <c r="AP155" s="11">
        <f t="shared" si="89"/>
        <v>9.7142054940022469</v>
      </c>
      <c r="AQ155">
        <v>204.990891</v>
      </c>
      <c r="AR155" s="2">
        <f t="shared" si="90"/>
        <v>3.3947724079119723E-3</v>
      </c>
      <c r="AS155" s="11">
        <f t="shared" si="91"/>
        <v>2.3247191177904503</v>
      </c>
      <c r="AT155">
        <v>1261.150024</v>
      </c>
      <c r="AU155" s="2">
        <f t="shared" si="92"/>
        <v>1.7713100280779548E-2</v>
      </c>
      <c r="AV155" s="11">
        <f t="shared" si="93"/>
        <v>2.9206175141887023</v>
      </c>
      <c r="AW155" s="12">
        <f t="shared" si="64"/>
        <v>134.47507795331515</v>
      </c>
      <c r="AX155" s="7">
        <f t="shared" si="94"/>
        <v>7.0113783890062287E-3</v>
      </c>
    </row>
    <row r="156" spans="3:50" x14ac:dyDescent="0.3">
      <c r="C156" s="8">
        <v>45070</v>
      </c>
      <c r="D156">
        <v>108.302818</v>
      </c>
      <c r="E156" s="2">
        <f t="shared" si="65"/>
        <v>8.3410726695294368E-3</v>
      </c>
      <c r="F156" s="11">
        <f t="shared" si="95"/>
        <v>2.5930273312526375</v>
      </c>
      <c r="G156">
        <v>236.850189</v>
      </c>
      <c r="H156" s="2">
        <f t="shared" si="66"/>
        <v>7.1040643052078245E-3</v>
      </c>
      <c r="I156" s="11">
        <f t="shared" si="67"/>
        <v>2.8607921116729811</v>
      </c>
      <c r="J156">
        <v>1102.4383539999999</v>
      </c>
      <c r="K156" s="2">
        <f t="shared" si="68"/>
        <v>4.1540765953775871E-3</v>
      </c>
      <c r="L156" s="11">
        <f t="shared" si="69"/>
        <v>3.0087907891279859</v>
      </c>
      <c r="M156">
        <v>1264.4160159999999</v>
      </c>
      <c r="N156" s="2">
        <f t="shared" si="70"/>
        <v>-1.0769327122165384E-3</v>
      </c>
      <c r="O156" s="11">
        <f t="shared" si="71"/>
        <v>2.2616497030682576</v>
      </c>
      <c r="P156">
        <v>86.922309999999996</v>
      </c>
      <c r="Q156" s="2">
        <f t="shared" si="72"/>
        <v>7.303322850294558E-3</v>
      </c>
      <c r="R156" s="11">
        <f t="shared" si="73"/>
        <v>3.3228317768530529</v>
      </c>
      <c r="S156">
        <v>430.84552000000002</v>
      </c>
      <c r="T156" s="2">
        <f t="shared" si="74"/>
        <v>1.0136317514066073E-2</v>
      </c>
      <c r="U156" s="11">
        <f t="shared" si="75"/>
        <v>4.1845180271207916</v>
      </c>
      <c r="V156">
        <v>105.788765</v>
      </c>
      <c r="W156" s="2">
        <f t="shared" si="76"/>
        <v>4.7145367882261979E-4</v>
      </c>
      <c r="X156" s="11">
        <f t="shared" si="77"/>
        <v>2.6068794871797376</v>
      </c>
      <c r="Y156">
        <v>2160.71875</v>
      </c>
      <c r="Z156" s="2">
        <f t="shared" si="78"/>
        <v>-5.6879438896744183E-3</v>
      </c>
      <c r="AA156" s="11">
        <f t="shared" si="79"/>
        <v>15.338089176496814</v>
      </c>
      <c r="AB156">
        <v>556.82495100000006</v>
      </c>
      <c r="AC156" s="2">
        <f t="shared" si="80"/>
        <v>7.2234419506886915E-3</v>
      </c>
      <c r="AD156" s="11">
        <f t="shared" si="81"/>
        <v>3.351862896968743</v>
      </c>
      <c r="AE156">
        <v>129.47053500000001</v>
      </c>
      <c r="AF156" s="2">
        <f t="shared" si="82"/>
        <v>4.5248119939533815E-3</v>
      </c>
      <c r="AG156" s="11">
        <f t="shared" si="83"/>
        <v>5.0714604116497286</v>
      </c>
      <c r="AH156">
        <v>125.75054900000001</v>
      </c>
      <c r="AI156" s="2">
        <f t="shared" si="84"/>
        <v>3.0650502992053408E-3</v>
      </c>
      <c r="AJ156" s="11">
        <f t="shared" si="85"/>
        <v>52.796438972233666</v>
      </c>
      <c r="AK156">
        <v>217.25</v>
      </c>
      <c r="AL156" s="2">
        <f t="shared" si="86"/>
        <v>6.1827925850598486E-2</v>
      </c>
      <c r="AM156" s="11">
        <f t="shared" si="87"/>
        <v>23.741000831779211</v>
      </c>
      <c r="AN156">
        <v>10.050000000000001</v>
      </c>
      <c r="AO156" s="2">
        <f t="shared" si="88"/>
        <v>6.3492063492063711E-2</v>
      </c>
      <c r="AP156" s="11">
        <f t="shared" si="89"/>
        <v>10.330980446002391</v>
      </c>
      <c r="AQ156">
        <v>205.23857100000001</v>
      </c>
      <c r="AR156" s="2">
        <f t="shared" si="90"/>
        <v>1.208248809455581E-3</v>
      </c>
      <c r="AS156" s="11">
        <f t="shared" si="91"/>
        <v>2.327527956896839</v>
      </c>
      <c r="AT156">
        <v>1272.900024</v>
      </c>
      <c r="AU156" s="2">
        <f t="shared" si="92"/>
        <v>9.3168931343572403E-3</v>
      </c>
      <c r="AV156" s="11">
        <f t="shared" si="93"/>
        <v>2.9478285954547307</v>
      </c>
      <c r="AW156" s="12">
        <f t="shared" si="64"/>
        <v>136.74367851375757</v>
      </c>
      <c r="AX156" s="7">
        <f t="shared" si="94"/>
        <v>1.6870044583502608E-2</v>
      </c>
    </row>
    <row r="157" spans="3:50" x14ac:dyDescent="0.3">
      <c r="C157" s="8">
        <v>45071</v>
      </c>
      <c r="D157">
        <v>109.099159</v>
      </c>
      <c r="E157" s="2">
        <f t="shared" si="65"/>
        <v>7.3529111680177284E-3</v>
      </c>
      <c r="F157" s="11">
        <f t="shared" si="95"/>
        <v>2.6120936308755804</v>
      </c>
      <c r="G157">
        <v>235.91655</v>
      </c>
      <c r="H157" s="2">
        <f t="shared" si="66"/>
        <v>-3.9418967911399871E-3</v>
      </c>
      <c r="I157" s="11">
        <f t="shared" si="67"/>
        <v>2.8495151644278587</v>
      </c>
      <c r="J157">
        <v>1106.4537350000001</v>
      </c>
      <c r="K157" s="2">
        <f t="shared" si="68"/>
        <v>3.6422725909626141E-3</v>
      </c>
      <c r="L157" s="11">
        <f t="shared" si="69"/>
        <v>3.0197496253511678</v>
      </c>
      <c r="M157">
        <v>1269.965698</v>
      </c>
      <c r="N157" s="2">
        <f t="shared" si="70"/>
        <v>4.3891266242865878E-3</v>
      </c>
      <c r="O157" s="11">
        <f t="shared" si="71"/>
        <v>2.2715763699948042</v>
      </c>
      <c r="P157">
        <v>86.437522999999999</v>
      </c>
      <c r="Q157" s="2">
        <f t="shared" si="72"/>
        <v>-5.5772447833012384E-3</v>
      </c>
      <c r="R157" s="11">
        <f t="shared" si="73"/>
        <v>3.3042995306598115</v>
      </c>
      <c r="S157">
        <v>438.448669</v>
      </c>
      <c r="T157" s="2">
        <f t="shared" si="74"/>
        <v>1.7647042030284998E-2</v>
      </c>
      <c r="U157" s="11">
        <f t="shared" si="75"/>
        <v>4.2583623926218772</v>
      </c>
      <c r="V157">
        <v>104.891403</v>
      </c>
      <c r="W157" s="2">
        <f t="shared" si="76"/>
        <v>-8.4825831930261941E-3</v>
      </c>
      <c r="X157" s="11">
        <f t="shared" si="77"/>
        <v>2.5847664150555421</v>
      </c>
      <c r="Y157">
        <v>2180.0500489999999</v>
      </c>
      <c r="Z157" s="2">
        <f t="shared" si="78"/>
        <v>8.9466984076478351E-3</v>
      </c>
      <c r="AA157" s="11">
        <f t="shared" si="79"/>
        <v>15.475314434508538</v>
      </c>
      <c r="AB157">
        <v>535.80987500000003</v>
      </c>
      <c r="AC157" s="2">
        <f t="shared" si="80"/>
        <v>-3.7740902167295309E-2</v>
      </c>
      <c r="AD157" s="11">
        <f t="shared" si="81"/>
        <v>3.2253605672960588</v>
      </c>
      <c r="AE157">
        <v>132.658691</v>
      </c>
      <c r="AF157" s="2">
        <f t="shared" si="82"/>
        <v>2.4624568053263962E-2</v>
      </c>
      <c r="AG157" s="11">
        <f t="shared" si="83"/>
        <v>5.1963429336858313</v>
      </c>
      <c r="AH157">
        <v>127.767944</v>
      </c>
      <c r="AI157" s="2">
        <f t="shared" si="84"/>
        <v>1.6042832544611807E-2</v>
      </c>
      <c r="AJ157" s="11">
        <f t="shared" si="85"/>
        <v>53.643443401617027</v>
      </c>
      <c r="AK157">
        <v>214.949997</v>
      </c>
      <c r="AL157" s="2">
        <f t="shared" si="86"/>
        <v>-1.058689528193324E-2</v>
      </c>
      <c r="AM157" s="11">
        <f t="shared" si="87"/>
        <v>23.489657342084875</v>
      </c>
      <c r="AN157">
        <v>9.8000000000000007</v>
      </c>
      <c r="AO157" s="2">
        <f t="shared" si="88"/>
        <v>-2.4875621890547261E-2</v>
      </c>
      <c r="AP157" s="11">
        <f t="shared" si="89"/>
        <v>10.073990882668998</v>
      </c>
      <c r="AQ157">
        <v>208.854904</v>
      </c>
      <c r="AR157" s="2">
        <f t="shared" si="90"/>
        <v>1.7620143145510303E-2</v>
      </c>
      <c r="AS157" s="11">
        <f t="shared" si="91"/>
        <v>2.3685393326725386</v>
      </c>
      <c r="AT157">
        <v>1283.099976</v>
      </c>
      <c r="AU157" s="2">
        <f t="shared" si="92"/>
        <v>8.0131603485615877E-3</v>
      </c>
      <c r="AV157" s="11">
        <f t="shared" si="93"/>
        <v>2.9714500186701844</v>
      </c>
      <c r="AW157" s="12">
        <f t="shared" si="64"/>
        <v>137.34446204219068</v>
      </c>
      <c r="AX157" s="7">
        <f t="shared" si="94"/>
        <v>4.3935012935363282E-3</v>
      </c>
    </row>
    <row r="158" spans="3:50" x14ac:dyDescent="0.3">
      <c r="C158" s="8">
        <v>45072</v>
      </c>
      <c r="D158">
        <v>110.19413</v>
      </c>
      <c r="E158" s="2">
        <f t="shared" si="65"/>
        <v>1.0036475166596004E-2</v>
      </c>
      <c r="F158" s="11">
        <f t="shared" si="95"/>
        <v>2.6383098437346866</v>
      </c>
      <c r="G158">
        <v>237.34158300000001</v>
      </c>
      <c r="H158" s="2">
        <f t="shared" si="66"/>
        <v>6.0404113234107104E-3</v>
      </c>
      <c r="I158" s="11">
        <f t="shared" si="67"/>
        <v>2.8667274080932992</v>
      </c>
      <c r="J158">
        <v>1129.4552000000001</v>
      </c>
      <c r="K158" s="2">
        <f t="shared" si="68"/>
        <v>2.078845619333558E-2</v>
      </c>
      <c r="L158" s="11">
        <f t="shared" si="69"/>
        <v>3.0825255581526219</v>
      </c>
      <c r="M158">
        <v>1282.720337</v>
      </c>
      <c r="N158" s="2">
        <f t="shared" si="70"/>
        <v>1.0043294098483591E-2</v>
      </c>
      <c r="O158" s="11">
        <f t="shared" si="71"/>
        <v>2.2943904795458279</v>
      </c>
      <c r="P158">
        <v>87.455573999999999</v>
      </c>
      <c r="Q158" s="2">
        <f t="shared" si="72"/>
        <v>1.1777882621647917E-2</v>
      </c>
      <c r="R158" s="11">
        <f t="shared" si="73"/>
        <v>3.3432171826786892</v>
      </c>
      <c r="S158">
        <v>440.883667</v>
      </c>
      <c r="T158" s="2">
        <f t="shared" si="74"/>
        <v>5.5536672184537395E-3</v>
      </c>
      <c r="U158" s="11">
        <f t="shared" si="75"/>
        <v>4.2820119202460774</v>
      </c>
      <c r="V158">
        <v>105.34008799999999</v>
      </c>
      <c r="W158" s="2">
        <f t="shared" si="76"/>
        <v>4.2776146296756856E-3</v>
      </c>
      <c r="X158" s="11">
        <f t="shared" si="77"/>
        <v>2.5958230496868779</v>
      </c>
      <c r="Y158">
        <v>2193.6464839999999</v>
      </c>
      <c r="Z158" s="2">
        <f t="shared" si="78"/>
        <v>6.2367536039995564E-3</v>
      </c>
      <c r="AA158" s="11">
        <f t="shared" si="79"/>
        <v>15.571830157580987</v>
      </c>
      <c r="AB158">
        <v>539.30407700000001</v>
      </c>
      <c r="AC158" s="2">
        <f t="shared" si="80"/>
        <v>6.5213467743572284E-3</v>
      </c>
      <c r="AD158" s="11">
        <f t="shared" si="81"/>
        <v>3.2463942620277337</v>
      </c>
      <c r="AE158">
        <v>132.54205300000001</v>
      </c>
      <c r="AF158" s="2">
        <f t="shared" si="82"/>
        <v>-8.7923376237741824E-4</v>
      </c>
      <c r="AG158" s="11">
        <f t="shared" si="83"/>
        <v>5.1917741335376437</v>
      </c>
      <c r="AH158">
        <v>128.20024100000001</v>
      </c>
      <c r="AI158" s="2">
        <f t="shared" si="84"/>
        <v>3.3834543036868059E-3</v>
      </c>
      <c r="AJ158" s="11">
        <f t="shared" si="85"/>
        <v>53.824943541058808</v>
      </c>
      <c r="AK158">
        <v>217</v>
      </c>
      <c r="AL158" s="2">
        <f t="shared" si="86"/>
        <v>9.5371157413879359E-3</v>
      </c>
      <c r="AM158" s="11">
        <f t="shared" si="87"/>
        <v>23.713680922881881</v>
      </c>
      <c r="AN158">
        <v>10</v>
      </c>
      <c r="AO158" s="2">
        <f t="shared" si="88"/>
        <v>2.0408163265306145E-2</v>
      </c>
      <c r="AP158" s="11">
        <f t="shared" si="89"/>
        <v>10.279582533335713</v>
      </c>
      <c r="AQ158">
        <v>210.24198899999999</v>
      </c>
      <c r="AR158" s="2">
        <f t="shared" si="90"/>
        <v>6.6413810422185637E-3</v>
      </c>
      <c r="AS158" s="11">
        <f t="shared" si="91"/>
        <v>2.3842697048942991</v>
      </c>
      <c r="AT158">
        <v>1293.1999510000001</v>
      </c>
      <c r="AU158" s="2">
        <f t="shared" si="92"/>
        <v>7.8715417262231746E-3</v>
      </c>
      <c r="AV158" s="11">
        <f t="shared" si="93"/>
        <v>2.9948399114795334</v>
      </c>
      <c r="AW158" s="12">
        <f t="shared" si="64"/>
        <v>138.31032060893469</v>
      </c>
      <c r="AX158" s="7">
        <f t="shared" si="94"/>
        <v>7.0323808647436703E-3</v>
      </c>
    </row>
    <row r="159" spans="3:50" x14ac:dyDescent="0.3">
      <c r="C159" s="8">
        <v>45075</v>
      </c>
      <c r="D159">
        <v>110.940704</v>
      </c>
      <c r="E159" s="2">
        <f t="shared" si="65"/>
        <v>6.7750795800103347E-3</v>
      </c>
      <c r="F159" s="11">
        <f t="shared" si="95"/>
        <v>2.6561846028827136</v>
      </c>
      <c r="G159">
        <v>241.862381</v>
      </c>
      <c r="H159" s="2">
        <f t="shared" si="66"/>
        <v>1.904764408687698E-2</v>
      </c>
      <c r="I159" s="11">
        <f t="shared" si="67"/>
        <v>2.9213318114567555</v>
      </c>
      <c r="J159">
        <v>1116.5664059999999</v>
      </c>
      <c r="K159" s="2">
        <f t="shared" si="68"/>
        <v>-1.1411514153018332E-2</v>
      </c>
      <c r="L159" s="11">
        <f t="shared" si="69"/>
        <v>3.0473492741187225</v>
      </c>
      <c r="M159">
        <v>1279.7508539999999</v>
      </c>
      <c r="N159" s="2">
        <f t="shared" si="70"/>
        <v>-2.3149886334109526E-3</v>
      </c>
      <c r="O159" s="11">
        <f t="shared" si="71"/>
        <v>2.2890789916650731</v>
      </c>
      <c r="P159">
        <v>87.310142999999997</v>
      </c>
      <c r="Q159" s="2">
        <f t="shared" si="72"/>
        <v>-1.662912875055933E-3</v>
      </c>
      <c r="R159" s="11">
        <f t="shared" si="73"/>
        <v>3.3376577037815047</v>
      </c>
      <c r="S159">
        <v>446.35000600000001</v>
      </c>
      <c r="T159" s="2">
        <f t="shared" si="74"/>
        <v>1.2398597201832784E-2</v>
      </c>
      <c r="U159" s="11">
        <f t="shared" si="75"/>
        <v>4.3351028612586546</v>
      </c>
      <c r="V159">
        <v>105.389938</v>
      </c>
      <c r="W159" s="2">
        <f t="shared" si="76"/>
        <v>4.7322914710301589E-4</v>
      </c>
      <c r="X159" s="11">
        <f t="shared" si="77"/>
        <v>2.5970514688147115</v>
      </c>
      <c r="Y159">
        <v>2199.6782229999999</v>
      </c>
      <c r="Z159" s="2">
        <f t="shared" si="78"/>
        <v>2.7496404019491383E-3</v>
      </c>
      <c r="AA159" s="11">
        <f t="shared" si="79"/>
        <v>15.614647090914561</v>
      </c>
      <c r="AB159">
        <v>536.00958300000002</v>
      </c>
      <c r="AC159" s="2">
        <f t="shared" si="80"/>
        <v>-6.1087874920700003E-3</v>
      </c>
      <c r="AD159" s="11">
        <f t="shared" si="81"/>
        <v>3.226562729365531</v>
      </c>
      <c r="AE159">
        <v>135.53582800000001</v>
      </c>
      <c r="AF159" s="2">
        <f t="shared" si="82"/>
        <v>2.2587359500158E-2</v>
      </c>
      <c r="AG159" s="11">
        <f t="shared" si="83"/>
        <v>5.30904260233548</v>
      </c>
      <c r="AH159">
        <v>130.505844</v>
      </c>
      <c r="AI159" s="2">
        <f t="shared" si="84"/>
        <v>1.7984388968504295E-2</v>
      </c>
      <c r="AJ159" s="11">
        <f t="shared" si="85"/>
        <v>54.792952261908994</v>
      </c>
      <c r="AK159">
        <v>223.300003</v>
      </c>
      <c r="AL159" s="2">
        <f t="shared" si="86"/>
        <v>2.903227188940094E-2</v>
      </c>
      <c r="AM159" s="11">
        <f t="shared" si="87"/>
        <v>24.402142954933488</v>
      </c>
      <c r="AN159">
        <v>10.35</v>
      </c>
      <c r="AO159" s="2">
        <f t="shared" si="88"/>
        <v>3.499999999999992E-2</v>
      </c>
      <c r="AP159" s="11">
        <f t="shared" si="89"/>
        <v>10.639367922002462</v>
      </c>
      <c r="AQ159">
        <v>214.99769599999999</v>
      </c>
      <c r="AR159" s="2">
        <f t="shared" si="90"/>
        <v>2.2620157955221876E-2</v>
      </c>
      <c r="AS159" s="11">
        <f t="shared" si="91"/>
        <v>2.4382022622268584</v>
      </c>
      <c r="AT159">
        <v>1299.8000489999999</v>
      </c>
      <c r="AU159" s="2">
        <f t="shared" si="92"/>
        <v>5.1036949041765034E-3</v>
      </c>
      <c r="AV159" s="11">
        <f t="shared" si="93"/>
        <v>3.0101246606745757</v>
      </c>
      <c r="AW159" s="12">
        <f t="shared" si="64"/>
        <v>140.61679919834009</v>
      </c>
      <c r="AX159" s="7">
        <f t="shared" si="94"/>
        <v>1.66761133894473E-2</v>
      </c>
    </row>
    <row r="160" spans="3:50" x14ac:dyDescent="0.3">
      <c r="C160" s="8">
        <v>45076</v>
      </c>
      <c r="D160">
        <v>110.741623</v>
      </c>
      <c r="E160" s="2">
        <f t="shared" si="65"/>
        <v>-1.79448113110936E-3</v>
      </c>
      <c r="F160" s="11">
        <f t="shared" si="95"/>
        <v>2.6514181297320976</v>
      </c>
      <c r="G160">
        <v>240.093369</v>
      </c>
      <c r="H160" s="2">
        <f t="shared" si="66"/>
        <v>-7.3141262923397399E-3</v>
      </c>
      <c r="I160" s="11">
        <f t="shared" si="67"/>
        <v>2.8999648216459311</v>
      </c>
      <c r="J160">
        <v>1126.1339109999999</v>
      </c>
      <c r="K160" s="2">
        <f t="shared" si="68"/>
        <v>8.5686842704453259E-3</v>
      </c>
      <c r="L160" s="11">
        <f t="shared" si="69"/>
        <v>3.0734610479104165</v>
      </c>
      <c r="M160">
        <v>1288.9516599999999</v>
      </c>
      <c r="N160" s="2">
        <f t="shared" si="70"/>
        <v>7.1895290956376368E-3</v>
      </c>
      <c r="O160" s="11">
        <f t="shared" si="71"/>
        <v>2.3055363916778622</v>
      </c>
      <c r="P160">
        <v>87.552536000000003</v>
      </c>
      <c r="Q160" s="2">
        <f t="shared" si="72"/>
        <v>2.7762295613238397E-3</v>
      </c>
      <c r="R160" s="11">
        <f t="shared" si="73"/>
        <v>3.3469238077643233</v>
      </c>
      <c r="S160">
        <v>449.89999399999999</v>
      </c>
      <c r="T160" s="2">
        <f t="shared" si="74"/>
        <v>7.9533728067207043E-3</v>
      </c>
      <c r="U160" s="11">
        <f t="shared" si="75"/>
        <v>4.369581550469726</v>
      </c>
      <c r="V160">
        <v>105.04097</v>
      </c>
      <c r="W160" s="2">
        <f t="shared" si="76"/>
        <v>-3.3112079447280562E-3</v>
      </c>
      <c r="X160" s="11">
        <f t="shared" si="77"/>
        <v>2.5884520913583047</v>
      </c>
      <c r="Y160">
        <v>2186.0817870000001</v>
      </c>
      <c r="Z160" s="2">
        <f t="shared" si="78"/>
        <v>-6.1811022438802432E-3</v>
      </c>
      <c r="AA160" s="11">
        <f t="shared" si="79"/>
        <v>15.51813136074351</v>
      </c>
      <c r="AB160">
        <v>534.86144999999999</v>
      </c>
      <c r="AC160" s="2">
        <f t="shared" si="80"/>
        <v>-2.1420008828462178E-3</v>
      </c>
      <c r="AD160" s="11">
        <f t="shared" si="81"/>
        <v>3.2196514291506713</v>
      </c>
      <c r="AE160">
        <v>140.862381</v>
      </c>
      <c r="AF160" s="2">
        <f t="shared" si="82"/>
        <v>3.9299962811309097E-2</v>
      </c>
      <c r="AG160" s="11">
        <f t="shared" si="83"/>
        <v>5.5176877791709202</v>
      </c>
      <c r="AH160">
        <v>134.828812</v>
      </c>
      <c r="AI160" s="2">
        <f t="shared" si="84"/>
        <v>3.3124708193144281E-2</v>
      </c>
      <c r="AJ160" s="11">
        <f t="shared" si="85"/>
        <v>56.607952816625613</v>
      </c>
      <c r="AK160">
        <v>229.64999399999999</v>
      </c>
      <c r="AL160" s="2">
        <f t="shared" si="86"/>
        <v>2.8437039474647818E-2</v>
      </c>
      <c r="AM160" s="11">
        <f t="shared" si="87"/>
        <v>25.096067657408931</v>
      </c>
      <c r="AN160">
        <v>10.65</v>
      </c>
      <c r="AO160" s="2">
        <f t="shared" si="88"/>
        <v>2.898550724637694E-2</v>
      </c>
      <c r="AP160" s="11">
        <f t="shared" si="89"/>
        <v>10.947755398002535</v>
      </c>
      <c r="AQ160">
        <v>214.898605</v>
      </c>
      <c r="AR160" s="2">
        <f t="shared" si="90"/>
        <v>-4.6089331115428678E-4</v>
      </c>
      <c r="AS160" s="11">
        <f t="shared" si="91"/>
        <v>2.4370785111129569</v>
      </c>
      <c r="AT160">
        <v>1282.6999510000001</v>
      </c>
      <c r="AU160" s="2">
        <f t="shared" si="92"/>
        <v>-1.3155945034127203E-2</v>
      </c>
      <c r="AV160" s="11">
        <f t="shared" si="93"/>
        <v>2.97052362609287</v>
      </c>
      <c r="AW160" s="12">
        <f t="shared" si="64"/>
        <v>143.55018641886667</v>
      </c>
      <c r="AX160" s="7">
        <f t="shared" si="94"/>
        <v>2.0860858995866094E-2</v>
      </c>
    </row>
    <row r="161" spans="3:50" x14ac:dyDescent="0.3">
      <c r="C161" s="8">
        <v>45077</v>
      </c>
      <c r="D161">
        <v>111.637512</v>
      </c>
      <c r="E161" s="2">
        <f t="shared" si="65"/>
        <v>8.0899031071632876E-3</v>
      </c>
      <c r="F161" s="11">
        <f t="shared" si="95"/>
        <v>2.6728678454982062</v>
      </c>
      <c r="G161">
        <v>237.09588600000001</v>
      </c>
      <c r="H161" s="2">
        <f t="shared" si="66"/>
        <v>-1.2484655500835551E-2</v>
      </c>
      <c r="I161" s="11">
        <f t="shared" si="67"/>
        <v>2.8637597598831395</v>
      </c>
      <c r="J161">
        <v>1135.3048100000001</v>
      </c>
      <c r="K161" s="2">
        <f t="shared" si="68"/>
        <v>8.1437020148487083E-3</v>
      </c>
      <c r="L161" s="11">
        <f t="shared" si="69"/>
        <v>3.0984903988388437</v>
      </c>
      <c r="M161">
        <v>1283.5479740000001</v>
      </c>
      <c r="N161" s="2">
        <f t="shared" si="70"/>
        <v>-4.19231082723448E-3</v>
      </c>
      <c r="O161" s="11">
        <f t="shared" si="71"/>
        <v>2.2958708665004481</v>
      </c>
      <c r="P161">
        <v>87.261664999999994</v>
      </c>
      <c r="Q161" s="2">
        <f t="shared" si="72"/>
        <v>-3.3222452859619223E-3</v>
      </c>
      <c r="R161" s="11">
        <f t="shared" si="73"/>
        <v>3.3358045059215047</v>
      </c>
      <c r="S161">
        <v>445.5</v>
      </c>
      <c r="T161" s="2">
        <f t="shared" si="74"/>
        <v>-9.7799378943757009E-3</v>
      </c>
      <c r="U161" s="11">
        <f t="shared" si="75"/>
        <v>4.3268473142817223</v>
      </c>
      <c r="V161">
        <v>105.34008799999999</v>
      </c>
      <c r="W161" s="2">
        <f t="shared" si="76"/>
        <v>2.8476317383587801E-3</v>
      </c>
      <c r="X161" s="11">
        <f t="shared" si="77"/>
        <v>2.5958230496868779</v>
      </c>
      <c r="Y161">
        <v>2180.9895019999999</v>
      </c>
      <c r="Z161" s="2">
        <f t="shared" si="78"/>
        <v>-2.3294119324732687E-3</v>
      </c>
      <c r="AA161" s="11">
        <f t="shared" si="79"/>
        <v>15.481983240382107</v>
      </c>
      <c r="AB161">
        <v>548.53875700000003</v>
      </c>
      <c r="AC161" s="2">
        <f t="shared" si="80"/>
        <v>2.5571682161801057E-2</v>
      </c>
      <c r="AD161" s="11">
        <f t="shared" si="81"/>
        <v>3.3019833321687009</v>
      </c>
      <c r="AE161">
        <v>141.83438100000001</v>
      </c>
      <c r="AF161" s="2">
        <f t="shared" si="82"/>
        <v>6.9003519115582446E-3</v>
      </c>
      <c r="AG161" s="11">
        <f t="shared" si="83"/>
        <v>5.5557617665853041</v>
      </c>
      <c r="AH161">
        <v>135.98159799999999</v>
      </c>
      <c r="AI161" s="2">
        <f t="shared" si="84"/>
        <v>8.5499974589999805E-3</v>
      </c>
      <c r="AJ161" s="11">
        <f t="shared" si="85"/>
        <v>57.091950669366952</v>
      </c>
      <c r="AK161">
        <v>232.949997</v>
      </c>
      <c r="AL161" s="2">
        <f t="shared" si="86"/>
        <v>1.4369706449894437E-2</v>
      </c>
      <c r="AM161" s="11">
        <f t="shared" si="87"/>
        <v>25.456690782692586</v>
      </c>
      <c r="AN161">
        <v>11.75</v>
      </c>
      <c r="AO161" s="2">
        <f t="shared" si="88"/>
        <v>0.10328638497652576</v>
      </c>
      <c r="AP161" s="11">
        <f t="shared" si="89"/>
        <v>12.078509476669463</v>
      </c>
      <c r="AQ161">
        <v>211.57952900000001</v>
      </c>
      <c r="AR161" s="2">
        <f t="shared" si="90"/>
        <v>-1.5444846652215349E-2</v>
      </c>
      <c r="AS161" s="11">
        <f t="shared" si="91"/>
        <v>2.3994382072294078</v>
      </c>
      <c r="AT161">
        <v>1302.8000489999999</v>
      </c>
      <c r="AU161" s="2">
        <f t="shared" si="92"/>
        <v>1.5670147944053303E-2</v>
      </c>
      <c r="AV161" s="11">
        <f t="shared" si="93"/>
        <v>3.0170721707850512</v>
      </c>
      <c r="AW161" s="12">
        <f t="shared" si="64"/>
        <v>145.57285338649029</v>
      </c>
      <c r="AX161" s="7">
        <f t="shared" si="94"/>
        <v>1.4090312371463298E-2</v>
      </c>
    </row>
    <row r="162" spans="3:50" x14ac:dyDescent="0.3">
      <c r="C162" s="8">
        <v>45078</v>
      </c>
      <c r="D162">
        <v>112.384079</v>
      </c>
      <c r="E162" s="2">
        <f t="shared" si="65"/>
        <v>6.6874206225591148E-3</v>
      </c>
      <c r="F162" s="11">
        <f t="shared" si="95"/>
        <v>2.6907424370495661</v>
      </c>
      <c r="G162">
        <v>226.38357500000001</v>
      </c>
      <c r="H162" s="2">
        <f t="shared" si="66"/>
        <v>-4.5181344901108922E-2</v>
      </c>
      <c r="I162" s="11">
        <f t="shared" si="67"/>
        <v>2.7343712424579425</v>
      </c>
      <c r="J162">
        <v>1132.132202</v>
      </c>
      <c r="K162" s="2">
        <f t="shared" si="68"/>
        <v>-2.794498862380479E-3</v>
      </c>
      <c r="L162" s="11">
        <f t="shared" si="69"/>
        <v>3.0898316709441915</v>
      </c>
      <c r="M162">
        <v>1302</v>
      </c>
      <c r="N162" s="2">
        <f t="shared" si="70"/>
        <v>1.437579769028563E-2</v>
      </c>
      <c r="O162" s="11">
        <f t="shared" si="71"/>
        <v>2.3288758416002793</v>
      </c>
      <c r="P162">
        <v>87.746452000000005</v>
      </c>
      <c r="Q162" s="2">
        <f t="shared" si="72"/>
        <v>5.5555552372283934E-3</v>
      </c>
      <c r="R162" s="11">
        <f t="shared" si="73"/>
        <v>3.3543367521147469</v>
      </c>
      <c r="S162">
        <v>439.70001200000002</v>
      </c>
      <c r="T162" s="2">
        <f t="shared" si="74"/>
        <v>-1.3019052749719373E-2</v>
      </c>
      <c r="U162" s="11">
        <f t="shared" si="75"/>
        <v>4.270515860857107</v>
      </c>
      <c r="V162">
        <v>108.381142</v>
      </c>
      <c r="W162" s="2">
        <f t="shared" si="76"/>
        <v>2.8868914557960146E-2</v>
      </c>
      <c r="X162" s="11">
        <f t="shared" si="77"/>
        <v>2.6707616435158719</v>
      </c>
      <c r="Y162">
        <v>2183.1154790000001</v>
      </c>
      <c r="Z162" s="2">
        <f t="shared" si="78"/>
        <v>9.7477635635145887E-4</v>
      </c>
      <c r="AA162" s="11">
        <f t="shared" si="79"/>
        <v>15.49707471159426</v>
      </c>
      <c r="AB162">
        <v>532.066101</v>
      </c>
      <c r="AC162" s="2">
        <f t="shared" si="80"/>
        <v>-3.0030067683986861E-2</v>
      </c>
      <c r="AD162" s="11">
        <f t="shared" si="81"/>
        <v>3.2028245492122784</v>
      </c>
      <c r="AE162">
        <v>142.456467</v>
      </c>
      <c r="AF162" s="2">
        <f t="shared" si="82"/>
        <v>4.3860028549778107E-3</v>
      </c>
      <c r="AG162" s="11">
        <f t="shared" si="83"/>
        <v>5.5801293535551242</v>
      </c>
      <c r="AH162">
        <v>135.068985</v>
      </c>
      <c r="AI162" s="2">
        <f t="shared" si="84"/>
        <v>-6.7112978036925064E-3</v>
      </c>
      <c r="AJ162" s="11">
        <f t="shared" si="85"/>
        <v>56.708789586231106</v>
      </c>
      <c r="AK162">
        <v>225.199997</v>
      </c>
      <c r="AL162" s="2">
        <f t="shared" si="86"/>
        <v>-3.3268942261458823E-2</v>
      </c>
      <c r="AM162" s="11">
        <f t="shared" si="87"/>
        <v>24.609773606875375</v>
      </c>
      <c r="AN162">
        <v>11.15</v>
      </c>
      <c r="AO162" s="2">
        <f t="shared" si="88"/>
        <v>-5.1063829787234005E-2</v>
      </c>
      <c r="AP162" s="11">
        <f t="shared" si="89"/>
        <v>11.461734524669321</v>
      </c>
      <c r="AQ162">
        <v>213.31338500000001</v>
      </c>
      <c r="AR162" s="2">
        <f t="shared" si="90"/>
        <v>8.194819263445785E-3</v>
      </c>
      <c r="AS162" s="11">
        <f t="shared" si="91"/>
        <v>2.4191011696714591</v>
      </c>
      <c r="AT162">
        <v>1272.099976</v>
      </c>
      <c r="AU162" s="2">
        <f t="shared" si="92"/>
        <v>-2.3564685174493727E-2</v>
      </c>
      <c r="AV162" s="11">
        <f t="shared" si="93"/>
        <v>2.9459758149317752</v>
      </c>
      <c r="AW162" s="12">
        <f t="shared" si="64"/>
        <v>143.5648387652804</v>
      </c>
      <c r="AX162" s="7">
        <f t="shared" si="94"/>
        <v>-1.379388103274104E-2</v>
      </c>
    </row>
    <row r="163" spans="3:50" x14ac:dyDescent="0.3">
      <c r="C163" s="8">
        <v>45079</v>
      </c>
      <c r="D163">
        <v>112.782257</v>
      </c>
      <c r="E163" s="2">
        <f t="shared" si="65"/>
        <v>3.5430107497700369E-3</v>
      </c>
      <c r="F163" s="11">
        <f t="shared" si="95"/>
        <v>2.700275766428895</v>
      </c>
      <c r="G163">
        <v>226.924103</v>
      </c>
      <c r="H163" s="2">
        <f t="shared" si="66"/>
        <v>2.3876643877542847E-3</v>
      </c>
      <c r="I163" s="11">
        <f t="shared" si="67"/>
        <v>2.7409000032964586</v>
      </c>
      <c r="J163">
        <v>1127.3237300000001</v>
      </c>
      <c r="K163" s="2">
        <f t="shared" si="68"/>
        <v>-4.2472707617585703E-3</v>
      </c>
      <c r="L163" s="11">
        <f t="shared" si="69"/>
        <v>3.0767083192294344</v>
      </c>
      <c r="M163">
        <v>1299</v>
      </c>
      <c r="N163" s="2">
        <f t="shared" si="70"/>
        <v>-2.3041474654378336E-3</v>
      </c>
      <c r="O163" s="11">
        <f t="shared" si="71"/>
        <v>2.3235097682325367</v>
      </c>
      <c r="P163">
        <v>87.067749000000006</v>
      </c>
      <c r="Q163" s="2">
        <f t="shared" si="72"/>
        <v>-7.7348198648533595E-3</v>
      </c>
      <c r="R163" s="11">
        <f t="shared" si="73"/>
        <v>3.328391561571082</v>
      </c>
      <c r="S163">
        <v>443.39999399999999</v>
      </c>
      <c r="T163" s="2">
        <f t="shared" si="74"/>
        <v>8.4147871253639206E-3</v>
      </c>
      <c r="U163" s="11">
        <f t="shared" si="75"/>
        <v>4.3064513427417097</v>
      </c>
      <c r="V163">
        <v>112.319557</v>
      </c>
      <c r="W163" s="2">
        <f t="shared" si="76"/>
        <v>3.6338563400633017E-2</v>
      </c>
      <c r="X163" s="11">
        <f t="shared" si="77"/>
        <v>2.7678132848267523</v>
      </c>
      <c r="Y163">
        <v>2209.5666500000002</v>
      </c>
      <c r="Z163" s="2">
        <f t="shared" si="78"/>
        <v>1.2116249119408229E-2</v>
      </c>
      <c r="AA163" s="11">
        <f t="shared" si="79"/>
        <v>15.684841129422018</v>
      </c>
      <c r="AB163">
        <v>530.11932400000001</v>
      </c>
      <c r="AC163" s="2">
        <f t="shared" si="80"/>
        <v>-3.6589006447528272E-3</v>
      </c>
      <c r="AD163" s="11">
        <f t="shared" si="81"/>
        <v>3.1911057324041354</v>
      </c>
      <c r="AE163">
        <v>148.09406999999999</v>
      </c>
      <c r="AF163" s="2">
        <f t="shared" si="82"/>
        <v>3.9574216030501264E-2</v>
      </c>
      <c r="AG163" s="11">
        <f t="shared" si="83"/>
        <v>5.8009585980708565</v>
      </c>
      <c r="AH163">
        <v>138.57539399999999</v>
      </c>
      <c r="AI163" s="2">
        <f t="shared" si="84"/>
        <v>2.5960134371336263E-2</v>
      </c>
      <c r="AJ163" s="11">
        <f t="shared" si="85"/>
        <v>58.180957383925502</v>
      </c>
      <c r="AK163">
        <v>231.050003</v>
      </c>
      <c r="AL163" s="2">
        <f t="shared" si="86"/>
        <v>2.5976936402889894E-2</v>
      </c>
      <c r="AM163" s="11">
        <f t="shared" si="87"/>
        <v>25.249060130750696</v>
      </c>
      <c r="AN163">
        <v>11</v>
      </c>
      <c r="AO163" s="2">
        <f t="shared" si="88"/>
        <v>-1.3452914798206317E-2</v>
      </c>
      <c r="AP163" s="11">
        <f t="shared" si="89"/>
        <v>11.307540786669286</v>
      </c>
      <c r="AQ163">
        <v>213.66014100000001</v>
      </c>
      <c r="AR163" s="2">
        <f t="shared" si="90"/>
        <v>1.6255707535652864E-3</v>
      </c>
      <c r="AS163" s="11">
        <f t="shared" si="91"/>
        <v>2.4230335897827926</v>
      </c>
      <c r="AT163">
        <v>1305.5500489999999</v>
      </c>
      <c r="AU163" s="2">
        <f t="shared" si="92"/>
        <v>2.6295160467796341E-2</v>
      </c>
      <c r="AV163" s="11">
        <f t="shared" si="93"/>
        <v>3.0234407217196533</v>
      </c>
      <c r="AW163" s="12">
        <f t="shared" si="64"/>
        <v>146.10498811907181</v>
      </c>
      <c r="AX163" s="7">
        <f t="shared" si="94"/>
        <v>1.7693394675449614E-2</v>
      </c>
    </row>
    <row r="164" spans="3:50" x14ac:dyDescent="0.3">
      <c r="C164" s="8">
        <v>45082</v>
      </c>
      <c r="D164">
        <v>115.12151299999999</v>
      </c>
      <c r="E164" s="2">
        <f t="shared" si="65"/>
        <v>2.0741347639460672E-2</v>
      </c>
      <c r="F164" s="11">
        <f t="shared" si="95"/>
        <v>2.7562831248228079</v>
      </c>
      <c r="G164">
        <v>225.744766</v>
      </c>
      <c r="H164" s="2">
        <f t="shared" si="66"/>
        <v>-5.1970548055885191E-3</v>
      </c>
      <c r="I164" s="11">
        <f t="shared" si="67"/>
        <v>2.7266553957626889</v>
      </c>
      <c r="J164">
        <v>1128.5631100000001</v>
      </c>
      <c r="K164" s="2">
        <f t="shared" si="68"/>
        <v>1.0994002583446516E-3</v>
      </c>
      <c r="L164" s="11">
        <f t="shared" si="69"/>
        <v>3.0800908531504465</v>
      </c>
      <c r="M164">
        <v>1304.5</v>
      </c>
      <c r="N164" s="2">
        <f t="shared" si="70"/>
        <v>4.2340261739799434E-3</v>
      </c>
      <c r="O164" s="11">
        <f t="shared" si="71"/>
        <v>2.3333475694067314</v>
      </c>
      <c r="P164">
        <v>86.534485000000004</v>
      </c>
      <c r="Q164" s="2">
        <f t="shared" si="72"/>
        <v>-6.1247018112298157E-3</v>
      </c>
      <c r="R164" s="11">
        <f t="shared" si="73"/>
        <v>3.3080061557454457</v>
      </c>
      <c r="S164">
        <v>440.64999399999999</v>
      </c>
      <c r="T164" s="2">
        <f t="shared" si="74"/>
        <v>-6.2020749598837854E-3</v>
      </c>
      <c r="U164" s="11">
        <f t="shared" si="75"/>
        <v>4.2797424087029334</v>
      </c>
      <c r="V164">
        <v>110.873802</v>
      </c>
      <c r="W164" s="2">
        <f t="shared" si="76"/>
        <v>-1.2871801123645832E-2</v>
      </c>
      <c r="X164" s="11">
        <f t="shared" si="77"/>
        <v>2.7321865426770775</v>
      </c>
      <c r="Y164">
        <v>2242.9389649999998</v>
      </c>
      <c r="Z164" s="2">
        <f t="shared" si="78"/>
        <v>1.5103556618217162E-2</v>
      </c>
      <c r="AA164" s="11">
        <f t="shared" si="79"/>
        <v>15.921738015467986</v>
      </c>
      <c r="AB164">
        <v>518.18914800000005</v>
      </c>
      <c r="AC164" s="2">
        <f t="shared" si="80"/>
        <v>-2.2504699338219081E-2</v>
      </c>
      <c r="AD164" s="11">
        <f t="shared" si="81"/>
        <v>3.1192908573399127</v>
      </c>
      <c r="AE164">
        <v>150.58239699999999</v>
      </c>
      <c r="AF164" s="2">
        <f t="shared" si="82"/>
        <v>1.6802340566371088E-2</v>
      </c>
      <c r="AG164" s="11">
        <f t="shared" si="83"/>
        <v>5.898428280047062</v>
      </c>
      <c r="AH164">
        <v>139.53604100000001</v>
      </c>
      <c r="AI164" s="2">
        <f t="shared" si="84"/>
        <v>6.9323057454198089E-3</v>
      </c>
      <c r="AJ164" s="11">
        <f t="shared" si="85"/>
        <v>58.584285569072115</v>
      </c>
      <c r="AK164">
        <v>253.5</v>
      </c>
      <c r="AL164" s="2">
        <f t="shared" si="86"/>
        <v>9.7165101529992137E-2</v>
      </c>
      <c r="AM164" s="11">
        <f t="shared" si="87"/>
        <v>27.702387621891962</v>
      </c>
      <c r="AN164">
        <v>11.4</v>
      </c>
      <c r="AO164" s="2">
        <f t="shared" si="88"/>
        <v>3.6363636363636376E-2</v>
      </c>
      <c r="AP164" s="11">
        <f t="shared" si="89"/>
        <v>11.718724088002714</v>
      </c>
      <c r="AQ164">
        <v>217.02877799999999</v>
      </c>
      <c r="AR164" s="2">
        <f t="shared" si="90"/>
        <v>1.576633331904409E-2</v>
      </c>
      <c r="AS164" s="11">
        <f t="shared" si="91"/>
        <v>2.4612359450025481</v>
      </c>
      <c r="AT164">
        <v>1294.6999510000001</v>
      </c>
      <c r="AU164" s="2">
        <f t="shared" si="92"/>
        <v>-8.3107484146706101E-3</v>
      </c>
      <c r="AV164" s="11">
        <f t="shared" si="93"/>
        <v>2.9983136665347709</v>
      </c>
      <c r="AW164" s="12">
        <f t="shared" si="64"/>
        <v>149.62071609362724</v>
      </c>
      <c r="AX164" s="7">
        <f t="shared" si="94"/>
        <v>2.406302495086754E-2</v>
      </c>
    </row>
    <row r="165" spans="3:50" x14ac:dyDescent="0.3">
      <c r="C165" s="8">
        <v>45083</v>
      </c>
      <c r="D165">
        <v>117.51055100000001</v>
      </c>
      <c r="E165" s="2">
        <f t="shared" si="65"/>
        <v>2.0752315859504211E-2</v>
      </c>
      <c r="F165" s="11">
        <f t="shared" si="95"/>
        <v>2.8134823828273521</v>
      </c>
      <c r="G165">
        <v>223.877487</v>
      </c>
      <c r="H165" s="2">
        <f t="shared" si="66"/>
        <v>-8.2716380675686985E-3</v>
      </c>
      <c r="I165" s="11">
        <f t="shared" si="67"/>
        <v>2.7041014891939565</v>
      </c>
      <c r="J165">
        <v>1118.945923</v>
      </c>
      <c r="K165" s="2">
        <f t="shared" si="68"/>
        <v>-8.5216209131627751E-3</v>
      </c>
      <c r="L165" s="11">
        <f t="shared" si="69"/>
        <v>3.0538434865217985</v>
      </c>
      <c r="M165">
        <v>1279</v>
      </c>
      <c r="N165" s="2">
        <f t="shared" si="70"/>
        <v>-1.9547719432732813E-2</v>
      </c>
      <c r="O165" s="11">
        <f t="shared" si="71"/>
        <v>2.2877359457809194</v>
      </c>
      <c r="P165">
        <v>86.679916000000006</v>
      </c>
      <c r="Q165" s="2">
        <f t="shared" si="72"/>
        <v>1.68061322604518E-3</v>
      </c>
      <c r="R165" s="11">
        <f t="shared" si="73"/>
        <v>3.3135656346426305</v>
      </c>
      <c r="S165">
        <v>442.79998799999998</v>
      </c>
      <c r="T165" s="2">
        <f t="shared" si="74"/>
        <v>4.879142242766088E-3</v>
      </c>
      <c r="U165" s="11">
        <f t="shared" si="75"/>
        <v>4.3006238806773931</v>
      </c>
      <c r="V165">
        <v>110.774101</v>
      </c>
      <c r="W165" s="2">
        <f t="shared" si="76"/>
        <v>-8.9922955830445961E-4</v>
      </c>
      <c r="X165" s="11">
        <f t="shared" si="77"/>
        <v>2.7297296797791004</v>
      </c>
      <c r="Y165">
        <v>2252.4812010000001</v>
      </c>
      <c r="Z165" s="2">
        <f t="shared" si="78"/>
        <v>4.2543449237373299E-3</v>
      </c>
      <c r="AA165" s="11">
        <f t="shared" si="79"/>
        <v>15.989474580771168</v>
      </c>
      <c r="AB165">
        <v>523.03112799999997</v>
      </c>
      <c r="AC165" s="2">
        <f t="shared" si="80"/>
        <v>9.3440397559230171E-3</v>
      </c>
      <c r="AD165" s="11">
        <f t="shared" si="81"/>
        <v>3.148437635121184</v>
      </c>
      <c r="AE165">
        <v>151.24336199999999</v>
      </c>
      <c r="AF165" s="2">
        <f t="shared" si="82"/>
        <v>4.3893908794665482E-3</v>
      </c>
      <c r="AG165" s="11">
        <f t="shared" si="83"/>
        <v>5.9243187873426884</v>
      </c>
      <c r="AH165">
        <v>140.40063499999999</v>
      </c>
      <c r="AI165" s="2">
        <f t="shared" si="84"/>
        <v>6.1962056097033535E-3</v>
      </c>
      <c r="AJ165" s="11">
        <f t="shared" si="85"/>
        <v>58.947285847955662</v>
      </c>
      <c r="AK165">
        <v>268.79998799999998</v>
      </c>
      <c r="AL165" s="2">
        <f t="shared" si="86"/>
        <v>6.0354982248520761E-2</v>
      </c>
      <c r="AM165" s="11">
        <f t="shared" si="87"/>
        <v>29.374364735052893</v>
      </c>
      <c r="AN165">
        <v>12.2</v>
      </c>
      <c r="AO165" s="2">
        <f t="shared" si="88"/>
        <v>7.0175438596491224E-2</v>
      </c>
      <c r="AP165" s="11">
        <f t="shared" si="89"/>
        <v>12.541090690669572</v>
      </c>
      <c r="AQ165">
        <v>214.75</v>
      </c>
      <c r="AR165" s="2">
        <f t="shared" si="90"/>
        <v>-1.0499888636888444E-2</v>
      </c>
      <c r="AS165" s="11">
        <f t="shared" si="91"/>
        <v>2.4353932416709143</v>
      </c>
      <c r="AT165">
        <v>1332</v>
      </c>
      <c r="AU165" s="2">
        <f t="shared" si="92"/>
        <v>2.8809801816390035E-2</v>
      </c>
      <c r="AV165" s="11">
        <f t="shared" si="93"/>
        <v>3.0846944890510115</v>
      </c>
      <c r="AW165" s="12">
        <f t="shared" si="64"/>
        <v>152.64814250705822</v>
      </c>
      <c r="AX165" s="7">
        <f t="shared" si="94"/>
        <v>2.0234005640880293E-2</v>
      </c>
    </row>
    <row r="166" spans="3:50" x14ac:dyDescent="0.3">
      <c r="C166" s="8">
        <v>45084</v>
      </c>
      <c r="D166">
        <v>117.51055100000001</v>
      </c>
      <c r="E166" s="2">
        <f t="shared" si="65"/>
        <v>0</v>
      </c>
      <c r="F166" s="11">
        <f t="shared" si="95"/>
        <v>2.8134823828273521</v>
      </c>
      <c r="G166">
        <v>226.72753900000001</v>
      </c>
      <c r="H166" s="2">
        <f t="shared" si="66"/>
        <v>1.2730409109871887E-2</v>
      </c>
      <c r="I166" s="11">
        <f t="shared" si="67"/>
        <v>2.7385258074260093</v>
      </c>
      <c r="J166">
        <v>1119.392212</v>
      </c>
      <c r="K166" s="2">
        <f t="shared" si="68"/>
        <v>3.9884769301767875E-4</v>
      </c>
      <c r="L166" s="11">
        <f t="shared" si="69"/>
        <v>3.0550615049512349</v>
      </c>
      <c r="M166">
        <v>1288.9499510000001</v>
      </c>
      <c r="N166" s="2">
        <f t="shared" si="70"/>
        <v>7.7794769351056114E-3</v>
      </c>
      <c r="O166" s="11">
        <f t="shared" si="71"/>
        <v>2.3055333348047342</v>
      </c>
      <c r="P166">
        <v>88.085800000000006</v>
      </c>
      <c r="Q166" s="2">
        <f t="shared" si="72"/>
        <v>1.6219258911141621E-2</v>
      </c>
      <c r="R166" s="11">
        <f t="shared" si="73"/>
        <v>3.3673092135899605</v>
      </c>
      <c r="S166">
        <v>443.95001200000002</v>
      </c>
      <c r="T166" s="2">
        <f t="shared" si="74"/>
        <v>2.5971635753523348E-3</v>
      </c>
      <c r="U166" s="11">
        <f t="shared" si="75"/>
        <v>4.3117933043715793</v>
      </c>
      <c r="V166">
        <v>110.22571600000001</v>
      </c>
      <c r="W166" s="2">
        <f t="shared" si="76"/>
        <v>-4.950480257113532E-3</v>
      </c>
      <c r="X166" s="11">
        <f t="shared" si="77"/>
        <v>2.716216206892097</v>
      </c>
      <c r="Y166">
        <v>2289.611328</v>
      </c>
      <c r="Z166" s="2">
        <f t="shared" si="78"/>
        <v>1.6484100725686845E-2</v>
      </c>
      <c r="AA166" s="11">
        <f t="shared" si="79"/>
        <v>16.253046690311407</v>
      </c>
      <c r="AB166">
        <v>558.92144800000005</v>
      </c>
      <c r="AC166" s="2">
        <f t="shared" si="80"/>
        <v>6.8619854686736925E-2</v>
      </c>
      <c r="AD166" s="11">
        <f t="shared" si="81"/>
        <v>3.3644829681334532</v>
      </c>
      <c r="AE166">
        <v>152.75968900000001</v>
      </c>
      <c r="AF166" s="2">
        <f t="shared" si="82"/>
        <v>1.0025742485147981E-2</v>
      </c>
      <c r="AG166" s="11">
        <f t="shared" si="83"/>
        <v>5.9837144819045101</v>
      </c>
      <c r="AH166">
        <v>140.78491199999999</v>
      </c>
      <c r="AI166" s="2">
        <f t="shared" si="84"/>
        <v>2.7370032906191E-3</v>
      </c>
      <c r="AJ166" s="11">
        <f t="shared" si="85"/>
        <v>59.108624763294578</v>
      </c>
      <c r="AK166">
        <v>267.79998799999998</v>
      </c>
      <c r="AL166" s="2">
        <f t="shared" si="86"/>
        <v>-3.7202382613201745E-3</v>
      </c>
      <c r="AM166" s="11">
        <f t="shared" si="87"/>
        <v>29.265085099463576</v>
      </c>
      <c r="AN166">
        <v>14.45</v>
      </c>
      <c r="AO166" s="2">
        <f t="shared" si="88"/>
        <v>0.18442622950819665</v>
      </c>
      <c r="AP166" s="11">
        <f t="shared" si="89"/>
        <v>14.853996760670107</v>
      </c>
      <c r="AQ166">
        <v>218.449997</v>
      </c>
      <c r="AR166" s="2">
        <f t="shared" si="90"/>
        <v>1.722932246798603E-2</v>
      </c>
      <c r="AS166" s="11">
        <f t="shared" si="91"/>
        <v>2.4773534171680165</v>
      </c>
      <c r="AT166">
        <v>1347.5</v>
      </c>
      <c r="AU166" s="2">
        <f t="shared" si="92"/>
        <v>1.1636636636636721E-2</v>
      </c>
      <c r="AV166" s="11">
        <f t="shared" si="93"/>
        <v>3.1205899579551337</v>
      </c>
      <c r="AW166" s="12">
        <f t="shared" si="64"/>
        <v>155.73481589376374</v>
      </c>
      <c r="AX166" s="7">
        <f t="shared" si="94"/>
        <v>2.0220838170780908E-2</v>
      </c>
    </row>
    <row r="167" spans="3:50" x14ac:dyDescent="0.3">
      <c r="C167" s="8">
        <v>45085</v>
      </c>
      <c r="D167">
        <v>117.012833</v>
      </c>
      <c r="E167" s="2">
        <f t="shared" si="65"/>
        <v>-4.2355175408888002E-3</v>
      </c>
      <c r="F167" s="11">
        <f t="shared" si="95"/>
        <v>2.8015658288439051</v>
      </c>
      <c r="G167">
        <v>224.17231799999999</v>
      </c>
      <c r="H167" s="2">
        <f t="shared" si="66"/>
        <v>-1.127000721337168E-2</v>
      </c>
      <c r="I167" s="11">
        <f t="shared" si="67"/>
        <v>2.7076626018223138</v>
      </c>
      <c r="J167">
        <v>1117.1118160000001</v>
      </c>
      <c r="K167" s="2">
        <f t="shared" si="68"/>
        <v>-2.037173365647682E-3</v>
      </c>
      <c r="L167" s="11">
        <f t="shared" si="69"/>
        <v>3.0488378150229325</v>
      </c>
      <c r="M167">
        <v>1282.8000489999999</v>
      </c>
      <c r="N167" s="2">
        <f t="shared" si="70"/>
        <v>-4.7712496480013522E-3</v>
      </c>
      <c r="O167" s="11">
        <f t="shared" si="71"/>
        <v>2.2945330596925917</v>
      </c>
      <c r="P167">
        <v>87.310142999999997</v>
      </c>
      <c r="Q167" s="2">
        <f t="shared" si="72"/>
        <v>-8.8056985348377026E-3</v>
      </c>
      <c r="R167" s="11">
        <f t="shared" si="73"/>
        <v>3.3376577037815061</v>
      </c>
      <c r="S167">
        <v>442.89999399999999</v>
      </c>
      <c r="T167" s="2">
        <f t="shared" si="74"/>
        <v>-2.365171689645118E-3</v>
      </c>
      <c r="U167" s="11">
        <f t="shared" si="75"/>
        <v>4.3015951729164783</v>
      </c>
      <c r="V167">
        <v>111.521896</v>
      </c>
      <c r="W167" s="2">
        <f t="shared" si="76"/>
        <v>1.1759324838497731E-2</v>
      </c>
      <c r="X167" s="11">
        <f t="shared" si="77"/>
        <v>2.7481570756005334</v>
      </c>
      <c r="Y167">
        <v>2314.1342770000001</v>
      </c>
      <c r="Z167" s="2">
        <f t="shared" si="78"/>
        <v>1.0710529206466424E-2</v>
      </c>
      <c r="AA167" s="11">
        <f t="shared" si="79"/>
        <v>16.427125421582051</v>
      </c>
      <c r="AB167">
        <v>556.47558600000002</v>
      </c>
      <c r="AC167" s="2">
        <f t="shared" si="80"/>
        <v>-4.3760389026975544E-3</v>
      </c>
      <c r="AD167" s="11">
        <f t="shared" si="81"/>
        <v>3.3497598597774378</v>
      </c>
      <c r="AE167">
        <v>153.07070899999999</v>
      </c>
      <c r="AF167" s="2">
        <f t="shared" si="82"/>
        <v>2.0360083346333546E-3</v>
      </c>
      <c r="AG167" s="11">
        <f t="shared" si="83"/>
        <v>5.9958973744617339</v>
      </c>
      <c r="AH167">
        <v>140.06442300000001</v>
      </c>
      <c r="AI167" s="2">
        <f t="shared" si="84"/>
        <v>-5.1176577785549959E-3</v>
      </c>
      <c r="AJ167" s="11">
        <f t="shared" si="85"/>
        <v>58.806127049995013</v>
      </c>
      <c r="AK167">
        <v>250.60000600000001</v>
      </c>
      <c r="AL167" s="2">
        <f t="shared" si="86"/>
        <v>-6.4226970764464597E-2</v>
      </c>
      <c r="AM167" s="11">
        <f t="shared" si="87"/>
        <v>27.385477334360761</v>
      </c>
      <c r="AN167">
        <v>13.35</v>
      </c>
      <c r="AO167" s="2">
        <f t="shared" si="88"/>
        <v>-7.6124567474048388E-2</v>
      </c>
      <c r="AP167" s="11">
        <f t="shared" si="89"/>
        <v>13.723242682003178</v>
      </c>
      <c r="AQ167">
        <v>220.64999399999999</v>
      </c>
      <c r="AR167" s="2">
        <f t="shared" si="90"/>
        <v>1.0070940857005439E-2</v>
      </c>
      <c r="AS167" s="11">
        <f t="shared" si="91"/>
        <v>2.5023026969142159</v>
      </c>
      <c r="AT167">
        <v>1326.099976</v>
      </c>
      <c r="AU167" s="2">
        <f t="shared" si="92"/>
        <v>-1.5881279406308013E-2</v>
      </c>
      <c r="AV167" s="11">
        <f t="shared" si="93"/>
        <v>3.0710309969203293</v>
      </c>
      <c r="AW167" s="12">
        <f t="shared" si="64"/>
        <v>152.500972673695</v>
      </c>
      <c r="AX167" s="7">
        <f t="shared" si="94"/>
        <v>-2.0765062722228667E-2</v>
      </c>
    </row>
    <row r="168" spans="3:50" x14ac:dyDescent="0.3">
      <c r="C168" s="8">
        <v>45086</v>
      </c>
      <c r="D168">
        <v>119.800034</v>
      </c>
      <c r="E168" s="2">
        <f t="shared" si="65"/>
        <v>2.381961814393474E-2</v>
      </c>
      <c r="F168" s="11">
        <f t="shared" si="95"/>
        <v>2.8682980570920629</v>
      </c>
      <c r="G168">
        <v>223.73005699999999</v>
      </c>
      <c r="H168" s="2">
        <f t="shared" si="66"/>
        <v>-1.9728617875112153E-3</v>
      </c>
      <c r="I168" s="11">
        <f t="shared" si="67"/>
        <v>2.7023207577417052</v>
      </c>
      <c r="J168">
        <v>1100.257202</v>
      </c>
      <c r="K168" s="2">
        <f t="shared" si="68"/>
        <v>-1.5087669612475096E-2</v>
      </c>
      <c r="L168" s="11">
        <f t="shared" si="69"/>
        <v>3.0028379573678459</v>
      </c>
      <c r="M168">
        <v>1265.9499510000001</v>
      </c>
      <c r="N168" s="2">
        <f t="shared" si="70"/>
        <v>-1.3135404861525646E-2</v>
      </c>
      <c r="O168" s="11">
        <f t="shared" si="71"/>
        <v>2.2643934389853744</v>
      </c>
      <c r="P168">
        <v>87.552536000000003</v>
      </c>
      <c r="Q168" s="2">
        <f t="shared" si="72"/>
        <v>2.7762295613238397E-3</v>
      </c>
      <c r="R168" s="11">
        <f t="shared" si="73"/>
        <v>3.3469238077643246</v>
      </c>
      <c r="S168">
        <v>438.45001200000002</v>
      </c>
      <c r="T168" s="2">
        <f t="shared" si="74"/>
        <v>-1.0047374261197173E-2</v>
      </c>
      <c r="U168" s="11">
        <f t="shared" si="75"/>
        <v>4.2583754362940276</v>
      </c>
      <c r="V168">
        <v>110.67439299999999</v>
      </c>
      <c r="W168" s="2">
        <f t="shared" si="76"/>
        <v>-7.5994314156926368E-3</v>
      </c>
      <c r="X168" s="11">
        <f t="shared" si="77"/>
        <v>2.7272726443849566</v>
      </c>
      <c r="Y168">
        <v>2336.580078</v>
      </c>
      <c r="Z168" s="2">
        <f t="shared" si="78"/>
        <v>9.6994375923156184E-3</v>
      </c>
      <c r="AA168" s="11">
        <f t="shared" si="79"/>
        <v>16.586459299429826</v>
      </c>
      <c r="AB168">
        <v>568.75518799999998</v>
      </c>
      <c r="AC168" s="2">
        <f t="shared" si="80"/>
        <v>2.2066739869518681E-2</v>
      </c>
      <c r="AD168" s="11">
        <f t="shared" si="81"/>
        <v>3.4236781392285018</v>
      </c>
      <c r="AE168">
        <v>154.50929300000001</v>
      </c>
      <c r="AF168" s="2">
        <f t="shared" si="82"/>
        <v>9.3981664382309926E-3</v>
      </c>
      <c r="AG168" s="11">
        <f t="shared" si="83"/>
        <v>6.0522478159334776</v>
      </c>
      <c r="AH168">
        <v>143.186554</v>
      </c>
      <c r="AI168" s="2">
        <f t="shared" si="84"/>
        <v>2.2290678340209258E-2</v>
      </c>
      <c r="AJ168" s="11">
        <f t="shared" si="85"/>
        <v>60.116955512499928</v>
      </c>
      <c r="AK168">
        <v>248.60000600000001</v>
      </c>
      <c r="AL168" s="2">
        <f t="shared" si="86"/>
        <v>-7.9808457785910392E-3</v>
      </c>
      <c r="AM168" s="11">
        <f t="shared" si="87"/>
        <v>27.166918063182127</v>
      </c>
      <c r="AN168">
        <v>14</v>
      </c>
      <c r="AO168" s="2">
        <f t="shared" si="88"/>
        <v>4.8689138576779145E-2</v>
      </c>
      <c r="AP168" s="11">
        <f t="shared" si="89"/>
        <v>14.391415546670002</v>
      </c>
      <c r="AQ168">
        <v>221.199997</v>
      </c>
      <c r="AR168" s="2">
        <f t="shared" si="90"/>
        <v>2.4926490593968342E-3</v>
      </c>
      <c r="AS168" s="11">
        <f t="shared" si="91"/>
        <v>2.5085400593780052</v>
      </c>
      <c r="AT168">
        <v>1336</v>
      </c>
      <c r="AU168" s="2">
        <f t="shared" si="92"/>
        <v>7.4655185726359985E-3</v>
      </c>
      <c r="AV168" s="11">
        <f t="shared" si="93"/>
        <v>3.0939578358649791</v>
      </c>
      <c r="AW168" s="12">
        <f t="shared" si="64"/>
        <v>154.51059437181712</v>
      </c>
      <c r="AX168" s="7">
        <f t="shared" si="94"/>
        <v>1.3177763150547861E-2</v>
      </c>
    </row>
    <row r="169" spans="3:50" x14ac:dyDescent="0.3">
      <c r="C169" s="8">
        <v>45089</v>
      </c>
      <c r="D169">
        <v>118.55574799999999</v>
      </c>
      <c r="E169" s="2">
        <f t="shared" si="65"/>
        <v>-1.0386357653287548E-2</v>
      </c>
      <c r="F169" s="11">
        <f t="shared" si="95"/>
        <v>2.8385068876148751</v>
      </c>
      <c r="G169">
        <v>225.05682400000001</v>
      </c>
      <c r="H169" s="2">
        <f t="shared" si="66"/>
        <v>5.9302134804355422E-3</v>
      </c>
      <c r="I169" s="11">
        <f t="shared" si="67"/>
        <v>2.7183460967277258</v>
      </c>
      <c r="J169">
        <v>1129.9014890000001</v>
      </c>
      <c r="K169" s="2">
        <f t="shared" si="68"/>
        <v>2.6943051993764788E-2</v>
      </c>
      <c r="L169" s="11">
        <f t="shared" si="69"/>
        <v>3.0837435765820582</v>
      </c>
      <c r="M169">
        <v>1291.9499510000001</v>
      </c>
      <c r="N169" s="2">
        <f t="shared" si="70"/>
        <v>2.0537936732381912E-2</v>
      </c>
      <c r="O169" s="11">
        <f t="shared" si="71"/>
        <v>2.3108994081724767</v>
      </c>
      <c r="P169">
        <v>89.055374</v>
      </c>
      <c r="Q169" s="2">
        <f t="shared" si="72"/>
        <v>1.7164985375180963E-2</v>
      </c>
      <c r="R169" s="11">
        <f t="shared" si="73"/>
        <v>3.4043737059764441</v>
      </c>
      <c r="S169">
        <v>436.95001200000002</v>
      </c>
      <c r="T169" s="2">
        <f t="shared" si="74"/>
        <v>-3.4211425680152896E-3</v>
      </c>
      <c r="U169" s="11">
        <f t="shared" si="75"/>
        <v>4.2438069268183316</v>
      </c>
      <c r="V169">
        <v>109.029236</v>
      </c>
      <c r="W169" s="2">
        <f t="shared" si="76"/>
        <v>-1.4864838698505412E-2</v>
      </c>
      <c r="X169" s="11">
        <f t="shared" si="77"/>
        <v>2.6867321764393282</v>
      </c>
      <c r="Y169">
        <v>2313.7878420000002</v>
      </c>
      <c r="Z169" s="2">
        <f t="shared" si="78"/>
        <v>-9.754528087695058E-3</v>
      </c>
      <c r="AA169" s="11">
        <f t="shared" si="79"/>
        <v>16.424666216318126</v>
      </c>
      <c r="AB169">
        <v>565.909851</v>
      </c>
      <c r="AC169" s="2">
        <f t="shared" si="80"/>
        <v>-5.0027446958426092E-3</v>
      </c>
      <c r="AD169" s="11">
        <f t="shared" si="81"/>
        <v>3.406550351577204</v>
      </c>
      <c r="AE169">
        <v>157.192001</v>
      </c>
      <c r="AF169" s="2">
        <f t="shared" si="82"/>
        <v>1.7362761474806421E-2</v>
      </c>
      <c r="AG169" s="11">
        <f t="shared" si="83"/>
        <v>6.1573315511479487</v>
      </c>
      <c r="AH169">
        <v>148.51823400000001</v>
      </c>
      <c r="AI169" s="2">
        <f t="shared" si="84"/>
        <v>3.7235898560698644E-2</v>
      </c>
      <c r="AJ169" s="11">
        <f t="shared" si="85"/>
        <v>62.355464369741405</v>
      </c>
      <c r="AK169">
        <v>249.60000600000001</v>
      </c>
      <c r="AL169" s="2">
        <f t="shared" si="86"/>
        <v>4.0225260493356174E-3</v>
      </c>
      <c r="AM169" s="11">
        <f t="shared" si="87"/>
        <v>27.276197698771444</v>
      </c>
      <c r="AN169">
        <v>15.3</v>
      </c>
      <c r="AO169" s="2">
        <f t="shared" si="88"/>
        <v>9.2857142857142971E-2</v>
      </c>
      <c r="AP169" s="11">
        <f t="shared" si="89"/>
        <v>15.727761276003646</v>
      </c>
      <c r="AQ169">
        <v>220.949997</v>
      </c>
      <c r="AR169" s="2">
        <f t="shared" si="90"/>
        <v>-1.1301989303372784E-3</v>
      </c>
      <c r="AS169" s="11">
        <f t="shared" si="91"/>
        <v>2.5057049100861879</v>
      </c>
      <c r="AT169">
        <v>1339.599976</v>
      </c>
      <c r="AU169" s="2">
        <f t="shared" si="92"/>
        <v>2.6945928143713438E-3</v>
      </c>
      <c r="AV169" s="11">
        <f t="shared" si="93"/>
        <v>3.1022947924174686</v>
      </c>
      <c r="AW169" s="12">
        <f t="shared" si="64"/>
        <v>158.24237994439466</v>
      </c>
      <c r="AX169" s="7">
        <f t="shared" si="94"/>
        <v>2.415229575518496E-2</v>
      </c>
    </row>
    <row r="170" spans="3:50" x14ac:dyDescent="0.3">
      <c r="C170" s="8">
        <v>45090</v>
      </c>
      <c r="D170">
        <v>121.54203800000001</v>
      </c>
      <c r="E170" s="2">
        <f t="shared" si="65"/>
        <v>2.5188909440308382E-2</v>
      </c>
      <c r="F170" s="11">
        <f t="shared" si="95"/>
        <v>2.910005780552698</v>
      </c>
      <c r="G170">
        <v>225.00767500000001</v>
      </c>
      <c r="H170" s="2">
        <f t="shared" si="66"/>
        <v>-2.1838484666436564E-4</v>
      </c>
      <c r="I170" s="11">
        <f t="shared" si="67"/>
        <v>2.7177524511322111</v>
      </c>
      <c r="J170">
        <v>1121.6229249999999</v>
      </c>
      <c r="K170" s="2">
        <f t="shared" si="68"/>
        <v>-7.3268015668578323E-3</v>
      </c>
      <c r="L170" s="11">
        <f t="shared" si="69"/>
        <v>3.0611495993133691</v>
      </c>
      <c r="M170">
        <v>1304.849976</v>
      </c>
      <c r="N170" s="2">
        <f t="shared" si="70"/>
        <v>9.9849262659246207E-3</v>
      </c>
      <c r="O170" s="11">
        <f t="shared" si="71"/>
        <v>2.3339735683710479</v>
      </c>
      <c r="P170">
        <v>89.103859</v>
      </c>
      <c r="Q170" s="2">
        <f t="shared" si="72"/>
        <v>5.4443654349256576E-4</v>
      </c>
      <c r="R170" s="11">
        <f t="shared" si="73"/>
        <v>3.4062271714296828</v>
      </c>
      <c r="S170">
        <v>445.39999399999999</v>
      </c>
      <c r="T170" s="2">
        <f t="shared" si="74"/>
        <v>1.9338555367747645E-2</v>
      </c>
      <c r="U170" s="11">
        <f t="shared" si="75"/>
        <v>4.3258760220426389</v>
      </c>
      <c r="V170">
        <v>114.463249</v>
      </c>
      <c r="W170" s="2">
        <f t="shared" si="76"/>
        <v>4.9839962191425391E-2</v>
      </c>
      <c r="X170" s="11">
        <f t="shared" si="77"/>
        <v>2.8206388065315502</v>
      </c>
      <c r="Y170">
        <v>2328.0764159999999</v>
      </c>
      <c r="Z170" s="2">
        <f t="shared" si="78"/>
        <v>6.1754036997829775E-3</v>
      </c>
      <c r="AA170" s="11">
        <f t="shared" si="79"/>
        <v>16.526095160838079</v>
      </c>
      <c r="AB170">
        <v>575.59375</v>
      </c>
      <c r="AC170" s="2">
        <f t="shared" si="80"/>
        <v>1.7112087698929246E-2</v>
      </c>
      <c r="AD170" s="11">
        <f t="shared" si="81"/>
        <v>3.4648435399442112</v>
      </c>
      <c r="AE170">
        <v>157.89184599999999</v>
      </c>
      <c r="AF170" s="2">
        <f t="shared" si="82"/>
        <v>4.4521667486119298E-3</v>
      </c>
      <c r="AG170" s="11">
        <f t="shared" si="83"/>
        <v>6.1847450179401484</v>
      </c>
      <c r="AH170">
        <v>148.80641199999999</v>
      </c>
      <c r="AI170" s="2">
        <f t="shared" si="84"/>
        <v>1.9403543405989154E-3</v>
      </c>
      <c r="AJ170" s="11">
        <f t="shared" si="85"/>
        <v>62.476456065691295</v>
      </c>
      <c r="AK170">
        <v>246.60000600000001</v>
      </c>
      <c r="AL170" s="2">
        <f t="shared" si="86"/>
        <v>-1.2019230480306953E-2</v>
      </c>
      <c r="AM170" s="11">
        <f t="shared" si="87"/>
        <v>26.948358792003493</v>
      </c>
      <c r="AN170">
        <v>15.1</v>
      </c>
      <c r="AO170" s="2">
        <f t="shared" si="88"/>
        <v>-1.3071895424836666E-2</v>
      </c>
      <c r="AP170" s="11">
        <f t="shared" si="89"/>
        <v>15.522169625336931</v>
      </c>
      <c r="AQ170">
        <v>221.800003</v>
      </c>
      <c r="AR170" s="2">
        <f t="shared" si="90"/>
        <v>3.8470514213222451E-3</v>
      </c>
      <c r="AS170" s="11">
        <f t="shared" si="91"/>
        <v>2.5153444857219491</v>
      </c>
      <c r="AT170">
        <v>1346.099976</v>
      </c>
      <c r="AU170" s="2">
        <f t="shared" si="92"/>
        <v>4.8521947719115666E-3</v>
      </c>
      <c r="AV170" s="11">
        <f t="shared" si="93"/>
        <v>3.1173477309901654</v>
      </c>
      <c r="AW170" s="12">
        <f t="shared" si="64"/>
        <v>158.3309838178395</v>
      </c>
      <c r="AX170" s="7">
        <f t="shared" si="94"/>
        <v>5.5992505595514608E-4</v>
      </c>
    </row>
    <row r="171" spans="3:50" x14ac:dyDescent="0.3">
      <c r="C171" s="8">
        <v>45091</v>
      </c>
      <c r="D171">
        <v>120.84523799999999</v>
      </c>
      <c r="E171" s="2">
        <f t="shared" si="65"/>
        <v>-5.7329958544879434E-3</v>
      </c>
      <c r="F171" s="11">
        <f t="shared" si="95"/>
        <v>2.8933227294762536</v>
      </c>
      <c r="G171">
        <v>225.00767500000001</v>
      </c>
      <c r="H171" s="2">
        <f t="shared" si="66"/>
        <v>0</v>
      </c>
      <c r="I171" s="11">
        <f t="shared" si="67"/>
        <v>2.7177524511322111</v>
      </c>
      <c r="J171">
        <v>1126.1339109999999</v>
      </c>
      <c r="K171" s="2">
        <f t="shared" si="68"/>
        <v>4.0218382661891816E-3</v>
      </c>
      <c r="L171" s="11">
        <f t="shared" si="69"/>
        <v>3.0734610479104174</v>
      </c>
      <c r="M171">
        <v>1300.400024</v>
      </c>
      <c r="N171" s="2">
        <f t="shared" si="70"/>
        <v>-3.4103169573878045E-3</v>
      </c>
      <c r="O171" s="11">
        <f t="shared" si="71"/>
        <v>2.3260139787327372</v>
      </c>
      <c r="P171">
        <v>90.315826000000001</v>
      </c>
      <c r="Q171" s="2">
        <f t="shared" si="72"/>
        <v>1.3601734129158105E-2</v>
      </c>
      <c r="R171" s="11">
        <f t="shared" si="73"/>
        <v>3.4525577677989836</v>
      </c>
      <c r="S171">
        <v>444.5</v>
      </c>
      <c r="T171" s="2">
        <f t="shared" si="74"/>
        <v>-2.0206421466633095E-3</v>
      </c>
      <c r="U171" s="11">
        <f t="shared" si="75"/>
        <v>4.3171349746312595</v>
      </c>
      <c r="V171">
        <v>112.269699</v>
      </c>
      <c r="W171" s="2">
        <f t="shared" si="76"/>
        <v>-1.9163792913129751E-2</v>
      </c>
      <c r="X171" s="11">
        <f t="shared" si="77"/>
        <v>2.7665846685604421</v>
      </c>
      <c r="Y171">
        <v>2328.7192380000001</v>
      </c>
      <c r="Z171" s="2">
        <f t="shared" si="78"/>
        <v>2.7611722518305903E-4</v>
      </c>
      <c r="AA171" s="11">
        <f t="shared" si="79"/>
        <v>16.530658300376999</v>
      </c>
      <c r="AB171">
        <v>582.43243399999994</v>
      </c>
      <c r="AC171" s="2">
        <f t="shared" si="80"/>
        <v>1.188109495629508E-2</v>
      </c>
      <c r="AD171" s="11">
        <f t="shared" si="81"/>
        <v>3.5060096750509939</v>
      </c>
      <c r="AE171">
        <v>156.33663899999999</v>
      </c>
      <c r="AF171" s="2">
        <f t="shared" si="82"/>
        <v>-9.8498246704898929E-3</v>
      </c>
      <c r="AG171" s="11">
        <f t="shared" si="83"/>
        <v>6.1238263638817525</v>
      </c>
      <c r="AH171">
        <v>147.65362500000001</v>
      </c>
      <c r="AI171" s="2">
        <f t="shared" si="84"/>
        <v>-7.7468906380189217E-3</v>
      </c>
      <c r="AJ171" s="11">
        <f t="shared" si="85"/>
        <v>61.992457793099391</v>
      </c>
      <c r="AK171">
        <v>247.60000600000001</v>
      </c>
      <c r="AL171" s="2">
        <f t="shared" si="86"/>
        <v>4.0551499418861603E-3</v>
      </c>
      <c r="AM171" s="11">
        <f t="shared" si="87"/>
        <v>27.057638427592813</v>
      </c>
      <c r="AN171">
        <v>14.4</v>
      </c>
      <c r="AO171" s="2">
        <f t="shared" si="88"/>
        <v>-4.6357615894039639E-2</v>
      </c>
      <c r="AP171" s="11">
        <f t="shared" si="89"/>
        <v>14.802598848003433</v>
      </c>
      <c r="AQ171">
        <v>224.14999399999999</v>
      </c>
      <c r="AR171" s="2">
        <f t="shared" si="90"/>
        <v>1.0595090028019394E-2</v>
      </c>
      <c r="AS171" s="11">
        <f t="shared" si="91"/>
        <v>2.5419947869996555</v>
      </c>
      <c r="AT171">
        <v>1345.849976</v>
      </c>
      <c r="AU171" s="2">
        <f t="shared" si="92"/>
        <v>-1.8572171789410508E-4</v>
      </c>
      <c r="AV171" s="11">
        <f t="shared" si="93"/>
        <v>3.1167687718142925</v>
      </c>
      <c r="AW171" s="12">
        <f t="shared" si="64"/>
        <v>157.21878058506164</v>
      </c>
      <c r="AX171" s="7">
        <f t="shared" si="94"/>
        <v>-7.0245457077273699E-3</v>
      </c>
    </row>
    <row r="172" spans="3:50" x14ac:dyDescent="0.3">
      <c r="C172" s="8">
        <v>45092</v>
      </c>
      <c r="D172">
        <v>121.392723</v>
      </c>
      <c r="E172" s="2">
        <f t="shared" si="65"/>
        <v>4.5304639972656435E-3</v>
      </c>
      <c r="F172" s="11">
        <f t="shared" si="95"/>
        <v>2.9064308239346159</v>
      </c>
      <c r="G172">
        <v>224.663712</v>
      </c>
      <c r="H172" s="2">
        <f t="shared" si="66"/>
        <v>-1.5286722997337465E-3</v>
      </c>
      <c r="I172" s="11">
        <f t="shared" si="67"/>
        <v>2.7135978982426319</v>
      </c>
      <c r="J172">
        <v>1133.8176269999999</v>
      </c>
      <c r="K172" s="2">
        <f t="shared" si="68"/>
        <v>6.8230926401788849E-3</v>
      </c>
      <c r="L172" s="11">
        <f t="shared" si="69"/>
        <v>3.0944315573662915</v>
      </c>
      <c r="M172">
        <v>1286.8000489999999</v>
      </c>
      <c r="N172" s="2">
        <f t="shared" si="70"/>
        <v>-1.0458301098893341E-2</v>
      </c>
      <c r="O172" s="11">
        <f t="shared" si="71"/>
        <v>2.3016878241829155</v>
      </c>
      <c r="P172">
        <v>90.073432999999994</v>
      </c>
      <c r="Q172" s="2">
        <f t="shared" si="72"/>
        <v>-2.6838374926672071E-3</v>
      </c>
      <c r="R172" s="11">
        <f t="shared" si="73"/>
        <v>3.4432916638161655</v>
      </c>
      <c r="S172">
        <v>448.10000600000001</v>
      </c>
      <c r="T172" s="2">
        <f t="shared" si="74"/>
        <v>8.0990011248593952E-3</v>
      </c>
      <c r="U172" s="11">
        <f t="shared" si="75"/>
        <v>4.3520994556469681</v>
      </c>
      <c r="V172">
        <v>113.865005</v>
      </c>
      <c r="W172" s="2">
        <f t="shared" si="76"/>
        <v>1.4209586506506833E-2</v>
      </c>
      <c r="X172" s="11">
        <f t="shared" si="77"/>
        <v>2.805896692735927</v>
      </c>
      <c r="Y172">
        <v>2334.899414</v>
      </c>
      <c r="Z172" s="2">
        <f t="shared" si="78"/>
        <v>2.6538948530814288E-3</v>
      </c>
      <c r="AA172" s="11">
        <f t="shared" si="79"/>
        <v>16.574528929358419</v>
      </c>
      <c r="AB172">
        <v>584.02978499999995</v>
      </c>
      <c r="AC172" s="2">
        <f t="shared" si="80"/>
        <v>2.7425515935466382E-3</v>
      </c>
      <c r="AD172" s="11">
        <f t="shared" si="81"/>
        <v>3.5156250874722947</v>
      </c>
      <c r="AE172">
        <v>156.220001</v>
      </c>
      <c r="AF172" s="2">
        <f t="shared" si="82"/>
        <v>-7.4606951221456441E-4</v>
      </c>
      <c r="AG172" s="11">
        <f t="shared" si="83"/>
        <v>6.1192575637335649</v>
      </c>
      <c r="AH172">
        <v>145.588211</v>
      </c>
      <c r="AI172" s="2">
        <f t="shared" si="84"/>
        <v>-1.3988237674489867E-2</v>
      </c>
      <c r="AJ172" s="11">
        <f t="shared" si="85"/>
        <v>61.125292559463738</v>
      </c>
      <c r="AK172">
        <v>240.949997</v>
      </c>
      <c r="AL172" s="2">
        <f t="shared" si="86"/>
        <v>-2.6857870916206728E-2</v>
      </c>
      <c r="AM172" s="11">
        <f t="shared" si="87"/>
        <v>26.33092786740713</v>
      </c>
      <c r="AN172">
        <v>14.45</v>
      </c>
      <c r="AO172" s="2">
        <f t="shared" si="88"/>
        <v>3.4722222222220989E-3</v>
      </c>
      <c r="AP172" s="11">
        <f t="shared" si="89"/>
        <v>14.853996760670109</v>
      </c>
      <c r="AQ172">
        <v>220.60000600000001</v>
      </c>
      <c r="AR172" s="2">
        <f t="shared" si="90"/>
        <v>-1.5837555632501998E-2</v>
      </c>
      <c r="AS172" s="11">
        <f t="shared" si="91"/>
        <v>2.5017358031430184</v>
      </c>
      <c r="AT172">
        <v>1332.849976</v>
      </c>
      <c r="AU172" s="2">
        <f t="shared" si="92"/>
        <v>-9.6593232766086778E-3</v>
      </c>
      <c r="AV172" s="11">
        <f t="shared" si="93"/>
        <v>3.0866628946688994</v>
      </c>
      <c r="AW172" s="12">
        <f t="shared" si="64"/>
        <v>155.72546338184267</v>
      </c>
      <c r="AX172" s="7">
        <f t="shared" si="94"/>
        <v>-9.4983385423920152E-3</v>
      </c>
    </row>
    <row r="173" spans="3:50" x14ac:dyDescent="0.3">
      <c r="C173" s="8">
        <v>45093</v>
      </c>
      <c r="D173">
        <v>124.627869</v>
      </c>
      <c r="E173" s="2">
        <f t="shared" si="65"/>
        <v>2.6650246572028857E-2</v>
      </c>
      <c r="F173" s="11">
        <f t="shared" si="95"/>
        <v>2.9838879220370185</v>
      </c>
      <c r="G173">
        <v>224.61457799999999</v>
      </c>
      <c r="H173" s="2">
        <f t="shared" si="66"/>
        <v>-2.187002055766829E-4</v>
      </c>
      <c r="I173" s="11">
        <f t="shared" si="67"/>
        <v>2.7130044338244339</v>
      </c>
      <c r="J173">
        <v>1138.3782960000001</v>
      </c>
      <c r="K173" s="2">
        <f t="shared" si="68"/>
        <v>4.0224008618277018E-3</v>
      </c>
      <c r="L173" s="11">
        <f t="shared" si="69"/>
        <v>3.1068786015295085</v>
      </c>
      <c r="M173">
        <v>1291.650024</v>
      </c>
      <c r="N173" s="2">
        <f t="shared" si="70"/>
        <v>3.7690199062154761E-3</v>
      </c>
      <c r="O173" s="11">
        <f t="shared" si="71"/>
        <v>2.3103629314101548</v>
      </c>
      <c r="P173">
        <v>89.346252000000007</v>
      </c>
      <c r="Q173" s="2">
        <f t="shared" si="72"/>
        <v>-8.0732017841486092E-3</v>
      </c>
      <c r="R173" s="11">
        <f t="shared" si="73"/>
        <v>3.4154932754125009</v>
      </c>
      <c r="S173">
        <v>453.10000600000001</v>
      </c>
      <c r="T173" s="2">
        <f t="shared" si="74"/>
        <v>1.1158223461394057E-2</v>
      </c>
      <c r="U173" s="11">
        <f t="shared" si="75"/>
        <v>4.4006611538992884</v>
      </c>
      <c r="V173">
        <v>130.715439</v>
      </c>
      <c r="W173" s="2">
        <f t="shared" si="76"/>
        <v>0.14798606472638376</v>
      </c>
      <c r="X173" s="11">
        <f t="shared" si="77"/>
        <v>3.2211303023226918</v>
      </c>
      <c r="Y173">
        <v>2340.3378910000001</v>
      </c>
      <c r="Z173" s="2">
        <f t="shared" si="78"/>
        <v>2.3292125422582632E-3</v>
      </c>
      <c r="AA173" s="11">
        <f t="shared" si="79"/>
        <v>16.613134530022702</v>
      </c>
      <c r="AB173">
        <v>593.41418499999997</v>
      </c>
      <c r="AC173" s="2">
        <f t="shared" si="80"/>
        <v>1.6068358568390506E-2</v>
      </c>
      <c r="AD173" s="11">
        <f t="shared" si="81"/>
        <v>3.5721154119698286</v>
      </c>
      <c r="AE173">
        <v>157.679993</v>
      </c>
      <c r="AF173" s="2">
        <f t="shared" si="82"/>
        <v>9.3457431228667343E-3</v>
      </c>
      <c r="AG173" s="11">
        <f t="shared" si="83"/>
        <v>6.1764465730268778</v>
      </c>
      <c r="AH173">
        <v>146.59690900000001</v>
      </c>
      <c r="AI173" s="2">
        <f t="shared" si="84"/>
        <v>6.9284318632090169E-3</v>
      </c>
      <c r="AJ173" s="11">
        <f t="shared" si="85"/>
        <v>61.5487949840807</v>
      </c>
      <c r="AK173">
        <v>245.699997</v>
      </c>
      <c r="AL173" s="2">
        <f t="shared" si="86"/>
        <v>1.9713633779377071E-2</v>
      </c>
      <c r="AM173" s="11">
        <f t="shared" si="87"/>
        <v>26.85000613645639</v>
      </c>
      <c r="AN173">
        <v>14.75</v>
      </c>
      <c r="AO173" s="2">
        <f t="shared" si="88"/>
        <v>2.076124567474058E-2</v>
      </c>
      <c r="AP173" s="11">
        <f t="shared" si="89"/>
        <v>15.162384236670182</v>
      </c>
      <c r="AQ173">
        <v>222.25</v>
      </c>
      <c r="AR173" s="2">
        <f t="shared" si="90"/>
        <v>7.4795736859589734E-3</v>
      </c>
      <c r="AS173" s="11">
        <f t="shared" si="91"/>
        <v>2.5204477204254285</v>
      </c>
      <c r="AT173">
        <v>1352.849976</v>
      </c>
      <c r="AU173" s="2">
        <f t="shared" si="92"/>
        <v>1.5005439742004301E-2</v>
      </c>
      <c r="AV173" s="11">
        <f t="shared" si="93"/>
        <v>3.1329796287387341</v>
      </c>
      <c r="AW173" s="12">
        <f t="shared" si="64"/>
        <v>157.72772784182644</v>
      </c>
      <c r="AX173" s="7">
        <f t="shared" si="94"/>
        <v>1.2857656137289286E-2</v>
      </c>
    </row>
    <row r="174" spans="3:50" x14ac:dyDescent="0.3">
      <c r="C174" s="8">
        <v>45096</v>
      </c>
      <c r="D174">
        <v>124.279472</v>
      </c>
      <c r="E174" s="2">
        <f t="shared" si="65"/>
        <v>-2.7954983327205252E-3</v>
      </c>
      <c r="F174" s="11">
        <f t="shared" si="95"/>
        <v>2.9755464683259389</v>
      </c>
      <c r="G174">
        <v>223.238663</v>
      </c>
      <c r="H174" s="2">
        <f t="shared" si="66"/>
        <v>-6.1256709704745615E-3</v>
      </c>
      <c r="I174" s="11">
        <f t="shared" si="67"/>
        <v>2.6963854613213867</v>
      </c>
      <c r="J174">
        <v>1127.8194579999999</v>
      </c>
      <c r="K174" s="2">
        <f t="shared" si="68"/>
        <v>-9.2753331973224329E-3</v>
      </c>
      <c r="L174" s="11">
        <f t="shared" si="69"/>
        <v>3.0780612672966909</v>
      </c>
      <c r="M174">
        <v>1294</v>
      </c>
      <c r="N174" s="2">
        <f t="shared" si="70"/>
        <v>1.8193596998685724E-3</v>
      </c>
      <c r="O174" s="11">
        <f t="shared" si="71"/>
        <v>2.3145663126196325</v>
      </c>
      <c r="P174">
        <v>89.103859</v>
      </c>
      <c r="Q174" s="2">
        <f t="shared" si="72"/>
        <v>-2.7129621508914514E-3</v>
      </c>
      <c r="R174" s="11">
        <f t="shared" si="73"/>
        <v>3.4062271714296823</v>
      </c>
      <c r="S174">
        <v>453.60000600000001</v>
      </c>
      <c r="T174" s="2">
        <f t="shared" si="74"/>
        <v>1.1035091445132927E-3</v>
      </c>
      <c r="U174" s="11">
        <f t="shared" si="75"/>
        <v>4.4055173237245207</v>
      </c>
      <c r="V174">
        <v>132.46031199999999</v>
      </c>
      <c r="W174" s="2">
        <f t="shared" si="76"/>
        <v>1.334863741688519E-2</v>
      </c>
      <c r="X174" s="11">
        <f t="shared" si="77"/>
        <v>3.2641280028009394</v>
      </c>
      <c r="Y174">
        <v>2339.8930660000001</v>
      </c>
      <c r="Z174" s="2">
        <f t="shared" si="78"/>
        <v>-1.9006870833082612E-4</v>
      </c>
      <c r="AA174" s="11">
        <f t="shared" si="79"/>
        <v>16.609976893001253</v>
      </c>
      <c r="AB174">
        <v>600.65216099999998</v>
      </c>
      <c r="AC174" s="2">
        <f t="shared" si="80"/>
        <v>1.219717388454411E-2</v>
      </c>
      <c r="AD174" s="11">
        <f t="shared" si="81"/>
        <v>3.6156851247852844</v>
      </c>
      <c r="AE174">
        <v>157.800003</v>
      </c>
      <c r="AF174" s="2">
        <f t="shared" si="82"/>
        <v>7.6109846098226797E-4</v>
      </c>
      <c r="AG174" s="11">
        <f t="shared" si="83"/>
        <v>6.1811474570079481</v>
      </c>
      <c r="AH174">
        <v>147.797729</v>
      </c>
      <c r="AI174" s="2">
        <f t="shared" si="84"/>
        <v>8.1913050431370316E-3</v>
      </c>
      <c r="AJ174" s="11">
        <f t="shared" si="85"/>
        <v>62.052959938832807</v>
      </c>
      <c r="AK174">
        <v>258.39999399999999</v>
      </c>
      <c r="AL174" s="2">
        <f t="shared" si="86"/>
        <v>5.1689040110163287E-2</v>
      </c>
      <c r="AM174" s="11">
        <f t="shared" si="87"/>
        <v>28.237857180601814</v>
      </c>
      <c r="AN174">
        <v>14.55</v>
      </c>
      <c r="AO174" s="2">
        <f t="shared" si="88"/>
        <v>-1.3559322033898202E-2</v>
      </c>
      <c r="AP174" s="11">
        <f t="shared" si="89"/>
        <v>14.956792586003468</v>
      </c>
      <c r="AQ174">
        <v>223.14999399999999</v>
      </c>
      <c r="AR174" s="2">
        <f t="shared" si="90"/>
        <v>4.049466816647973E-3</v>
      </c>
      <c r="AS174" s="11">
        <f t="shared" si="91"/>
        <v>2.5306541898323873</v>
      </c>
      <c r="AT174">
        <v>1337.9499510000001</v>
      </c>
      <c r="AU174" s="2">
        <f t="shared" si="92"/>
        <v>-1.1013804386540427E-2</v>
      </c>
      <c r="AV174" s="11">
        <f t="shared" si="93"/>
        <v>3.0984736039607896</v>
      </c>
      <c r="AW174" s="12">
        <f t="shared" si="64"/>
        <v>159.42397898154454</v>
      </c>
      <c r="AX174" s="7">
        <f t="shared" si="94"/>
        <v>1.0754298961430209E-2</v>
      </c>
    </row>
    <row r="175" spans="3:50" x14ac:dyDescent="0.3">
      <c r="C175" s="8">
        <v>45097</v>
      </c>
      <c r="D175">
        <v>124.578102</v>
      </c>
      <c r="E175" s="2">
        <f t="shared" si="65"/>
        <v>2.402890800823565E-3</v>
      </c>
      <c r="F175" s="11">
        <f t="shared" si="95"/>
        <v>2.9826963815621026</v>
      </c>
      <c r="G175">
        <v>223.33696</v>
      </c>
      <c r="H175" s="2">
        <f t="shared" si="66"/>
        <v>4.4032247227709931E-4</v>
      </c>
      <c r="I175" s="11">
        <f t="shared" si="67"/>
        <v>2.6975727404339276</v>
      </c>
      <c r="J175">
        <v>1158.653442</v>
      </c>
      <c r="K175" s="2">
        <f t="shared" si="68"/>
        <v>2.7339468016165602E-2</v>
      </c>
      <c r="L175" s="11">
        <f t="shared" si="69"/>
        <v>3.1622138248657472</v>
      </c>
      <c r="M175">
        <v>1303.400024</v>
      </c>
      <c r="N175" s="2">
        <f t="shared" si="70"/>
        <v>7.2643153013911554E-3</v>
      </c>
      <c r="O175" s="11">
        <f t="shared" si="71"/>
        <v>2.3313800521004797</v>
      </c>
      <c r="P175">
        <v>89.103859</v>
      </c>
      <c r="Q175" s="2">
        <f t="shared" si="72"/>
        <v>0</v>
      </c>
      <c r="R175" s="11">
        <f t="shared" si="73"/>
        <v>3.4062271714296823</v>
      </c>
      <c r="S175">
        <v>452.85000600000001</v>
      </c>
      <c r="T175" s="2">
        <f t="shared" si="74"/>
        <v>-1.6534391315682351E-3</v>
      </c>
      <c r="U175" s="11">
        <f t="shared" si="75"/>
        <v>4.3982330689866727</v>
      </c>
      <c r="V175">
        <v>127.524818</v>
      </c>
      <c r="W175" s="2">
        <f t="shared" si="76"/>
        <v>-3.726017193738751E-2</v>
      </c>
      <c r="X175" s="11">
        <f t="shared" si="77"/>
        <v>3.1425060321909353</v>
      </c>
      <c r="Y175">
        <v>2355.3679200000001</v>
      </c>
      <c r="Z175" s="2">
        <f t="shared" si="78"/>
        <v>6.6134876951680077E-3</v>
      </c>
      <c r="AA175" s="11">
        <f t="shared" si="79"/>
        <v>16.719826770800143</v>
      </c>
      <c r="AB175">
        <v>583.08136000000002</v>
      </c>
      <c r="AC175" s="2">
        <f t="shared" si="80"/>
        <v>-2.925287236251195E-2</v>
      </c>
      <c r="AD175" s="11">
        <f t="shared" si="81"/>
        <v>3.5099159493269072</v>
      </c>
      <c r="AE175">
        <v>163.16000399999999</v>
      </c>
      <c r="AF175" s="2">
        <f t="shared" si="82"/>
        <v>3.3967052586177493E-2</v>
      </c>
      <c r="AG175" s="11">
        <f t="shared" si="83"/>
        <v>6.3911028177230547</v>
      </c>
      <c r="AH175">
        <v>153.51367200000001</v>
      </c>
      <c r="AI175" s="2">
        <f t="shared" si="84"/>
        <v>3.867409221152518E-2</v>
      </c>
      <c r="AJ175" s="11">
        <f t="shared" si="85"/>
        <v>64.452801833505305</v>
      </c>
      <c r="AK175">
        <v>260.64999399999999</v>
      </c>
      <c r="AL175" s="2">
        <f t="shared" si="86"/>
        <v>8.707430542742145E-3</v>
      </c>
      <c r="AM175" s="11">
        <f t="shared" si="87"/>
        <v>28.483736360677778</v>
      </c>
      <c r="AN175">
        <v>14.25</v>
      </c>
      <c r="AO175" s="2">
        <f t="shared" si="88"/>
        <v>-2.0618556701030966E-2</v>
      </c>
      <c r="AP175" s="11">
        <f t="shared" si="89"/>
        <v>14.648405110003395</v>
      </c>
      <c r="AQ175">
        <v>224.949997</v>
      </c>
      <c r="AR175" s="2">
        <f t="shared" si="90"/>
        <v>8.0663367618105664E-3</v>
      </c>
      <c r="AS175" s="11">
        <f t="shared" si="91"/>
        <v>2.5510672987552621</v>
      </c>
      <c r="AT175">
        <v>1343.8000489999999</v>
      </c>
      <c r="AU175" s="2">
        <f t="shared" si="92"/>
        <v>4.3724341075892514E-3</v>
      </c>
      <c r="AV175" s="11">
        <f t="shared" si="93"/>
        <v>3.1120214756282127</v>
      </c>
      <c r="AW175" s="12">
        <f t="shared" si="64"/>
        <v>161.9897068879896</v>
      </c>
      <c r="AX175" s="7">
        <f t="shared" si="94"/>
        <v>1.6093738989804596E-2</v>
      </c>
    </row>
    <row r="176" spans="3:50" x14ac:dyDescent="0.3">
      <c r="C176" s="8">
        <v>45098</v>
      </c>
      <c r="D176">
        <v>122.238846</v>
      </c>
      <c r="E176" s="2">
        <f t="shared" si="65"/>
        <v>-1.8777425265316783E-2</v>
      </c>
      <c r="F176" s="11">
        <f t="shared" si="95"/>
        <v>2.9266890231681892</v>
      </c>
      <c r="G176">
        <v>224.51628099999999</v>
      </c>
      <c r="H176" s="2">
        <f t="shared" si="66"/>
        <v>5.2804560427435199E-3</v>
      </c>
      <c r="I176" s="11">
        <f t="shared" si="67"/>
        <v>2.7118171547118921</v>
      </c>
      <c r="J176">
        <v>1160.4379879999999</v>
      </c>
      <c r="K176" s="2">
        <f t="shared" si="68"/>
        <v>1.5401896160767148E-3</v>
      </c>
      <c r="L176" s="11">
        <f t="shared" si="69"/>
        <v>3.1670842337626195</v>
      </c>
      <c r="M176">
        <v>1299.349976</v>
      </c>
      <c r="N176" s="2">
        <f t="shared" si="70"/>
        <v>-3.1072947103153448E-3</v>
      </c>
      <c r="O176" s="11">
        <f t="shared" si="71"/>
        <v>2.3241357671968532</v>
      </c>
      <c r="P176">
        <v>89.200812999999997</v>
      </c>
      <c r="Q176" s="2">
        <f t="shared" si="72"/>
        <v>1.0881010215280096E-3</v>
      </c>
      <c r="R176" s="11">
        <f t="shared" si="73"/>
        <v>3.4099334906944714</v>
      </c>
      <c r="S176">
        <v>447.04998799999998</v>
      </c>
      <c r="T176" s="2">
        <f t="shared" si="74"/>
        <v>-1.2807812571829835E-2</v>
      </c>
      <c r="U176" s="11">
        <f t="shared" si="75"/>
        <v>4.3419013241918671</v>
      </c>
      <c r="V176">
        <v>128.272614</v>
      </c>
      <c r="W176" s="2">
        <f t="shared" si="76"/>
        <v>5.8639252478682735E-3</v>
      </c>
      <c r="X176" s="11">
        <f t="shared" si="77"/>
        <v>3.1609334526546782</v>
      </c>
      <c r="Y176">
        <v>2367.6784670000002</v>
      </c>
      <c r="Z176" s="2">
        <f t="shared" si="78"/>
        <v>5.2265919457712418E-3</v>
      </c>
      <c r="AA176" s="11">
        <f t="shared" si="79"/>
        <v>16.807214482735098</v>
      </c>
      <c r="AB176">
        <v>578.43908699999997</v>
      </c>
      <c r="AC176" s="2">
        <f t="shared" si="80"/>
        <v>-7.9616213421743742E-3</v>
      </c>
      <c r="AD176" s="11">
        <f t="shared" si="81"/>
        <v>3.4819713275955078</v>
      </c>
      <c r="AE176">
        <v>167.03999300000001</v>
      </c>
      <c r="AF176" s="2">
        <f t="shared" si="82"/>
        <v>2.3780270316737795E-2</v>
      </c>
      <c r="AG176" s="11">
        <f t="shared" si="83"/>
        <v>6.5430849703505736</v>
      </c>
      <c r="AH176">
        <v>157.404358</v>
      </c>
      <c r="AI176" s="2">
        <f t="shared" si="84"/>
        <v>2.5344231229124548E-2</v>
      </c>
      <c r="AJ176" s="11">
        <f t="shared" si="85"/>
        <v>66.086308546538604</v>
      </c>
      <c r="AK176">
        <v>258.64999399999999</v>
      </c>
      <c r="AL176" s="2">
        <f t="shared" si="86"/>
        <v>-7.673125056738006E-3</v>
      </c>
      <c r="AM176" s="11">
        <f t="shared" si="87"/>
        <v>28.26517708949914</v>
      </c>
      <c r="AN176">
        <v>14</v>
      </c>
      <c r="AO176" s="2">
        <f t="shared" si="88"/>
        <v>-1.7543859649122862E-2</v>
      </c>
      <c r="AP176" s="11">
        <f t="shared" si="89"/>
        <v>14.391415546670002</v>
      </c>
      <c r="AQ176">
        <v>224.300003</v>
      </c>
      <c r="AR176" s="2">
        <f t="shared" si="90"/>
        <v>-2.8895043728317527E-3</v>
      </c>
      <c r="AS176" s="11">
        <f t="shared" si="91"/>
        <v>2.5436959786401205</v>
      </c>
      <c r="AT176">
        <v>1350.900024</v>
      </c>
      <c r="AU176" s="2">
        <f t="shared" si="92"/>
        <v>5.2835055373630091E-3</v>
      </c>
      <c r="AV176" s="11">
        <f t="shared" si="93"/>
        <v>3.1284638583270872</v>
      </c>
      <c r="AW176" s="12">
        <f t="shared" si="64"/>
        <v>163.28982624673671</v>
      </c>
      <c r="AX176" s="7">
        <f t="shared" si="94"/>
        <v>8.0259380902891753E-3</v>
      </c>
    </row>
    <row r="177" spans="3:50" x14ac:dyDescent="0.3">
      <c r="C177" s="8">
        <v>45099</v>
      </c>
      <c r="D177">
        <v>122.885864</v>
      </c>
      <c r="E177" s="2">
        <f t="shared" si="65"/>
        <v>5.293063712332513E-3</v>
      </c>
      <c r="F177" s="11">
        <f t="shared" si="95"/>
        <v>2.9421801746340028</v>
      </c>
      <c r="G177">
        <v>223.042114</v>
      </c>
      <c r="H177" s="2">
        <f t="shared" si="66"/>
        <v>-6.5659692626032218E-3</v>
      </c>
      <c r="I177" s="11">
        <f t="shared" si="67"/>
        <v>2.6940114466282536</v>
      </c>
      <c r="J177">
        <v>1153.4483640000001</v>
      </c>
      <c r="K177" s="2">
        <f t="shared" si="68"/>
        <v>-6.0232636920533045E-3</v>
      </c>
      <c r="L177" s="11">
        <f t="shared" si="69"/>
        <v>3.1480080502877228</v>
      </c>
      <c r="M177">
        <v>1281.5500489999999</v>
      </c>
      <c r="N177" s="2">
        <f t="shared" si="70"/>
        <v>-1.3699101342039111E-2</v>
      </c>
      <c r="O177" s="11">
        <f t="shared" si="71"/>
        <v>2.2922971957893656</v>
      </c>
      <c r="P177">
        <v>89.200812999999997</v>
      </c>
      <c r="Q177" s="2">
        <f t="shared" si="72"/>
        <v>0</v>
      </c>
      <c r="R177" s="11">
        <f t="shared" si="73"/>
        <v>3.4099334906944714</v>
      </c>
      <c r="S177">
        <v>447.64999399999999</v>
      </c>
      <c r="T177" s="2">
        <f t="shared" si="74"/>
        <v>1.3421452099446896E-3</v>
      </c>
      <c r="U177" s="11">
        <f t="shared" si="75"/>
        <v>4.3477287862561838</v>
      </c>
      <c r="V177">
        <v>122.639191</v>
      </c>
      <c r="W177" s="2">
        <f t="shared" si="76"/>
        <v>-4.3917581659324467E-2</v>
      </c>
      <c r="X177" s="11">
        <f t="shared" si="77"/>
        <v>3.0221128996280258</v>
      </c>
      <c r="Y177">
        <v>2389.2348630000001</v>
      </c>
      <c r="Z177" s="2">
        <f t="shared" si="78"/>
        <v>9.1044439945906497E-3</v>
      </c>
      <c r="AA177" s="11">
        <f t="shared" si="79"/>
        <v>16.960234825698233</v>
      </c>
      <c r="AB177">
        <v>579.98651099999995</v>
      </c>
      <c r="AC177" s="2">
        <f t="shared" si="80"/>
        <v>2.6751719148605524E-3</v>
      </c>
      <c r="AD177" s="11">
        <f t="shared" si="81"/>
        <v>3.4912861994994411</v>
      </c>
      <c r="AE177">
        <v>162.60000600000001</v>
      </c>
      <c r="AF177" s="2">
        <f t="shared" si="82"/>
        <v>-2.6580383058325441E-2</v>
      </c>
      <c r="AG177" s="11">
        <f t="shared" si="83"/>
        <v>6.3691672654554834</v>
      </c>
      <c r="AH177">
        <v>152.79316700000001</v>
      </c>
      <c r="AI177" s="2">
        <f t="shared" si="84"/>
        <v>-2.9295192703622575E-2</v>
      </c>
      <c r="AJ177" s="11">
        <f t="shared" si="85"/>
        <v>64.150297402596692</v>
      </c>
      <c r="AK177">
        <v>256.75</v>
      </c>
      <c r="AL177" s="2">
        <f t="shared" si="86"/>
        <v>-7.3458111118300806E-3</v>
      </c>
      <c r="AM177" s="11">
        <f t="shared" si="87"/>
        <v>28.057546437557253</v>
      </c>
      <c r="AN177">
        <v>13.6</v>
      </c>
      <c r="AO177" s="2">
        <f t="shared" si="88"/>
        <v>-2.8571428571428581E-2</v>
      </c>
      <c r="AP177" s="11">
        <f t="shared" si="89"/>
        <v>13.980232245336573</v>
      </c>
      <c r="AQ177">
        <v>221.10000600000001</v>
      </c>
      <c r="AR177" s="2">
        <f t="shared" si="90"/>
        <v>-1.426659365671068E-2</v>
      </c>
      <c r="AS177" s="11">
        <f t="shared" si="91"/>
        <v>2.5074061017266529</v>
      </c>
      <c r="AT177">
        <v>1326.150024</v>
      </c>
      <c r="AU177" s="2">
        <f t="shared" si="92"/>
        <v>-1.8321118928338986E-2</v>
      </c>
      <c r="AV177" s="11">
        <f t="shared" si="93"/>
        <v>3.0711468999156666</v>
      </c>
      <c r="AW177" s="12">
        <f t="shared" si="64"/>
        <v>160.44358942170402</v>
      </c>
      <c r="AX177" s="7">
        <f t="shared" si="94"/>
        <v>-1.743058272798903E-2</v>
      </c>
    </row>
    <row r="178" spans="3:50" x14ac:dyDescent="0.3">
      <c r="C178" s="8">
        <v>45100</v>
      </c>
      <c r="D178">
        <v>119.501411</v>
      </c>
      <c r="E178" s="2">
        <f t="shared" si="65"/>
        <v>-2.7541434708877488E-2</v>
      </c>
      <c r="F178" s="11">
        <f t="shared" si="95"/>
        <v>2.8611483114525669</v>
      </c>
      <c r="G178">
        <v>222.01019299999999</v>
      </c>
      <c r="H178" s="2">
        <f t="shared" si="66"/>
        <v>-4.626574692526475E-3</v>
      </c>
      <c r="I178" s="11">
        <f t="shared" si="67"/>
        <v>2.6815474014479066</v>
      </c>
      <c r="J178">
        <v>1155.18335</v>
      </c>
      <c r="K178" s="2">
        <f t="shared" si="68"/>
        <v>1.5041730988141211E-3</v>
      </c>
      <c r="L178" s="11">
        <f t="shared" si="69"/>
        <v>3.152743199311816</v>
      </c>
      <c r="M178">
        <v>1265</v>
      </c>
      <c r="N178" s="2">
        <f t="shared" si="70"/>
        <v>-1.2914087134493157E-2</v>
      </c>
      <c r="O178" s="11">
        <f t="shared" si="71"/>
        <v>2.2626942700647876</v>
      </c>
      <c r="P178">
        <v>86.582961999999995</v>
      </c>
      <c r="Q178" s="2">
        <f t="shared" si="72"/>
        <v>-2.9347837894706186E-2</v>
      </c>
      <c r="R178" s="11">
        <f t="shared" si="73"/>
        <v>3.3098593153778406</v>
      </c>
      <c r="S178">
        <v>444.75</v>
      </c>
      <c r="T178" s="2">
        <f t="shared" si="74"/>
        <v>-6.4782621219022785E-3</v>
      </c>
      <c r="U178" s="11">
        <f t="shared" si="75"/>
        <v>4.3195630595438761</v>
      </c>
      <c r="V178">
        <v>126.22863</v>
      </c>
      <c r="W178" s="2">
        <f t="shared" si="76"/>
        <v>2.9268286676809474E-2</v>
      </c>
      <c r="X178" s="11">
        <f t="shared" si="77"/>
        <v>3.1105649663440227</v>
      </c>
      <c r="Y178">
        <v>2362.8334960000002</v>
      </c>
      <c r="Z178" s="2">
        <f t="shared" si="78"/>
        <v>-1.1050134672340062E-2</v>
      </c>
      <c r="AA178" s="11">
        <f t="shared" si="79"/>
        <v>16.772821946799755</v>
      </c>
      <c r="AB178">
        <v>579.58715800000004</v>
      </c>
      <c r="AC178" s="2">
        <f t="shared" si="80"/>
        <v>-6.8855566884018504E-4</v>
      </c>
      <c r="AD178" s="11">
        <f t="shared" si="81"/>
        <v>3.4888822545952323</v>
      </c>
      <c r="AE178">
        <v>160.11999499999999</v>
      </c>
      <c r="AF178" s="2">
        <f t="shared" si="82"/>
        <v>-1.5252219609389273E-2</v>
      </c>
      <c r="AG178" s="11">
        <f t="shared" si="83"/>
        <v>6.2720233275938231</v>
      </c>
      <c r="AH178">
        <v>149.86314400000001</v>
      </c>
      <c r="AI178" s="2">
        <f t="shared" si="84"/>
        <v>-1.9176400735250176E-2</v>
      </c>
      <c r="AJ178" s="11">
        <f t="shared" si="85"/>
        <v>62.920125592319017</v>
      </c>
      <c r="AK178">
        <v>249.550003</v>
      </c>
      <c r="AL178" s="2">
        <f t="shared" si="86"/>
        <v>-2.8042831548198643E-2</v>
      </c>
      <c r="AM178" s="11">
        <f t="shared" si="87"/>
        <v>27.270733389153072</v>
      </c>
      <c r="AN178">
        <v>13.85</v>
      </c>
      <c r="AO178" s="2">
        <f t="shared" si="88"/>
        <v>1.8382352941176405E-2</v>
      </c>
      <c r="AP178" s="11">
        <f t="shared" si="89"/>
        <v>14.237221808669965</v>
      </c>
      <c r="AQ178">
        <v>218.300003</v>
      </c>
      <c r="AR178" s="2">
        <f t="shared" si="90"/>
        <v>-1.2663966187318909E-2</v>
      </c>
      <c r="AS178" s="11">
        <f t="shared" si="91"/>
        <v>2.4756523956365095</v>
      </c>
      <c r="AT178">
        <v>1301.25</v>
      </c>
      <c r="AU178" s="2">
        <f t="shared" si="92"/>
        <v>-1.8776174301075921E-2</v>
      </c>
      <c r="AV178" s="11">
        <f t="shared" si="93"/>
        <v>3.0134825104186409</v>
      </c>
      <c r="AW178" s="12">
        <f t="shared" si="64"/>
        <v>158.14906374872882</v>
      </c>
      <c r="AX178" s="7">
        <f t="shared" si="94"/>
        <v>-1.430113650065723E-2</v>
      </c>
    </row>
    <row r="179" spans="3:50" x14ac:dyDescent="0.3">
      <c r="C179" s="8">
        <v>45103</v>
      </c>
      <c r="D179">
        <v>120.84523799999999</v>
      </c>
      <c r="E179" s="2">
        <f t="shared" si="65"/>
        <v>1.1245281446927713E-2</v>
      </c>
      <c r="F179" s="11">
        <f t="shared" si="95"/>
        <v>2.8933227294762531</v>
      </c>
      <c r="G179">
        <v>220.437759</v>
      </c>
      <c r="H179" s="2">
        <f t="shared" si="66"/>
        <v>-7.082710837515438E-3</v>
      </c>
      <c r="I179" s="11">
        <f t="shared" si="67"/>
        <v>2.6625547766063602</v>
      </c>
      <c r="J179">
        <v>1157.5131839999999</v>
      </c>
      <c r="K179" s="2">
        <f t="shared" si="68"/>
        <v>2.0168521300103492E-3</v>
      </c>
      <c r="L179" s="11">
        <f t="shared" si="69"/>
        <v>3.1591018161487239</v>
      </c>
      <c r="M179">
        <v>1270.349976</v>
      </c>
      <c r="N179" s="2">
        <f t="shared" si="70"/>
        <v>4.2292300395256888E-3</v>
      </c>
      <c r="O179" s="11">
        <f t="shared" si="71"/>
        <v>2.2722637246420083</v>
      </c>
      <c r="P179">
        <v>86.825355999999999</v>
      </c>
      <c r="Q179" s="2">
        <f t="shared" si="72"/>
        <v>2.7995577236086255E-3</v>
      </c>
      <c r="R179" s="11">
        <f t="shared" si="73"/>
        <v>3.3191254575882647</v>
      </c>
      <c r="S179">
        <v>445.70001200000002</v>
      </c>
      <c r="T179" s="2">
        <f t="shared" si="74"/>
        <v>2.1360584598089094E-3</v>
      </c>
      <c r="U179" s="11">
        <f t="shared" si="75"/>
        <v>4.3287898987598927</v>
      </c>
      <c r="V179">
        <v>129.81806900000001</v>
      </c>
      <c r="W179" s="2">
        <f t="shared" si="76"/>
        <v>2.84360132879522E-2</v>
      </c>
      <c r="X179" s="11">
        <f t="shared" si="77"/>
        <v>3.1990170330600201</v>
      </c>
      <c r="Y179">
        <v>2350.967529</v>
      </c>
      <c r="Z179" s="2">
        <f t="shared" si="78"/>
        <v>-5.0219226281021934E-3</v>
      </c>
      <c r="AA179" s="11">
        <f t="shared" si="79"/>
        <v>16.688590132727992</v>
      </c>
      <c r="AB179">
        <v>601.65051300000005</v>
      </c>
      <c r="AC179" s="2">
        <f t="shared" si="80"/>
        <v>3.8067363459422854E-2</v>
      </c>
      <c r="AD179" s="11">
        <f t="shared" si="81"/>
        <v>3.6216948034480398</v>
      </c>
      <c r="AE179">
        <v>159.88000500000001</v>
      </c>
      <c r="AF179" s="2">
        <f t="shared" si="82"/>
        <v>-1.4988134367601713E-3</v>
      </c>
      <c r="AG179" s="11">
        <f t="shared" si="83"/>
        <v>6.2626227347547525</v>
      </c>
      <c r="AH179">
        <v>150.103317</v>
      </c>
      <c r="AI179" s="2">
        <f t="shared" si="84"/>
        <v>1.6026155169945877E-3</v>
      </c>
      <c r="AJ179" s="11">
        <f t="shared" si="85"/>
        <v>63.020962361924518</v>
      </c>
      <c r="AK179">
        <v>255.050003</v>
      </c>
      <c r="AL179" s="2">
        <f t="shared" si="86"/>
        <v>2.2039671143582407E-2</v>
      </c>
      <c r="AM179" s="11">
        <f t="shared" si="87"/>
        <v>27.87177138489432</v>
      </c>
      <c r="AN179">
        <v>14</v>
      </c>
      <c r="AO179" s="2">
        <f t="shared" si="88"/>
        <v>1.0830324909747224E-2</v>
      </c>
      <c r="AP179" s="11">
        <f t="shared" si="89"/>
        <v>14.39141554667</v>
      </c>
      <c r="AQ179">
        <v>218.60000600000001</v>
      </c>
      <c r="AR179" s="2">
        <f t="shared" si="90"/>
        <v>1.3742693352138957E-3</v>
      </c>
      <c r="AS179" s="11">
        <f t="shared" si="91"/>
        <v>2.4790546088084815</v>
      </c>
      <c r="AT179">
        <v>1290.349976</v>
      </c>
      <c r="AU179" s="2">
        <f t="shared" si="92"/>
        <v>-8.3765794428434237E-3</v>
      </c>
      <c r="AV179" s="11">
        <f t="shared" si="93"/>
        <v>2.9882398347704999</v>
      </c>
      <c r="AW179" s="12">
        <f t="shared" si="64"/>
        <v>159.15852684428012</v>
      </c>
      <c r="AX179" s="7">
        <f t="shared" si="94"/>
        <v>6.3829849612968559E-3</v>
      </c>
    </row>
    <row r="180" spans="3:50" x14ac:dyDescent="0.3">
      <c r="C180" s="8">
        <v>45104</v>
      </c>
      <c r="D180">
        <v>117.858948</v>
      </c>
      <c r="E180" s="2">
        <f t="shared" si="65"/>
        <v>-2.4711689508195578E-2</v>
      </c>
      <c r="F180" s="11">
        <f t="shared" si="95"/>
        <v>2.8218238365384312</v>
      </c>
      <c r="G180">
        <v>221.27310199999999</v>
      </c>
      <c r="H180" s="2">
        <f t="shared" si="66"/>
        <v>3.7894732907350903E-3</v>
      </c>
      <c r="I180" s="11">
        <f t="shared" si="67"/>
        <v>2.6726444568174292</v>
      </c>
      <c r="J180">
        <v>1159.9918210000001</v>
      </c>
      <c r="K180" s="2">
        <f t="shared" si="68"/>
        <v>2.1413466682382865E-3</v>
      </c>
      <c r="L180" s="11">
        <f t="shared" si="69"/>
        <v>3.1658665482973594</v>
      </c>
      <c r="M180">
        <v>1279.150024</v>
      </c>
      <c r="N180" s="2">
        <f t="shared" si="70"/>
        <v>6.9272626963075012E-3</v>
      </c>
      <c r="O180" s="11">
        <f t="shared" si="71"/>
        <v>2.2880042923778938</v>
      </c>
      <c r="P180">
        <v>86.631439</v>
      </c>
      <c r="Q180" s="2">
        <f t="shared" si="72"/>
        <v>-2.2334143956749264E-3</v>
      </c>
      <c r="R180" s="11">
        <f t="shared" si="73"/>
        <v>3.311712475010236</v>
      </c>
      <c r="S180">
        <v>445.10000600000001</v>
      </c>
      <c r="T180" s="2">
        <f t="shared" si="74"/>
        <v>-1.346210419218008E-3</v>
      </c>
      <c r="U180" s="11">
        <f t="shared" si="75"/>
        <v>4.3229624366955761</v>
      </c>
      <c r="V180">
        <v>135.25207499999999</v>
      </c>
      <c r="W180" s="2">
        <f t="shared" si="76"/>
        <v>4.1858626012993394E-2</v>
      </c>
      <c r="X180" s="11">
        <f t="shared" si="77"/>
        <v>3.332923490656075</v>
      </c>
      <c r="Y180">
        <v>2361.3503420000002</v>
      </c>
      <c r="Z180" s="2">
        <f t="shared" si="78"/>
        <v>4.4164000020947558E-3</v>
      </c>
      <c r="AA180" s="11">
        <f t="shared" si="79"/>
        <v>16.76229362222513</v>
      </c>
      <c r="AB180">
        <v>608.63891599999999</v>
      </c>
      <c r="AC180" s="2">
        <f t="shared" si="80"/>
        <v>1.1615386090429558E-2</v>
      </c>
      <c r="AD180" s="11">
        <f t="shared" si="81"/>
        <v>3.6637621868917911</v>
      </c>
      <c r="AE180">
        <v>166.279999</v>
      </c>
      <c r="AF180" s="2">
        <f t="shared" si="82"/>
        <v>4.0029983736865615E-2</v>
      </c>
      <c r="AG180" s="11">
        <f t="shared" si="83"/>
        <v>6.5133154209771105</v>
      </c>
      <c r="AH180">
        <v>154.66645800000001</v>
      </c>
      <c r="AI180" s="2">
        <f t="shared" si="84"/>
        <v>3.0400001087251161E-2</v>
      </c>
      <c r="AJ180" s="11">
        <f t="shared" si="85"/>
        <v>64.936799686246644</v>
      </c>
      <c r="AK180">
        <v>253.64999399999999</v>
      </c>
      <c r="AL180" s="2">
        <f t="shared" si="86"/>
        <v>-5.4891550030682357E-3</v>
      </c>
      <c r="AM180" s="11">
        <f t="shared" si="87"/>
        <v>27.718778911552555</v>
      </c>
      <c r="AN180">
        <v>14.1</v>
      </c>
      <c r="AO180" s="2">
        <f t="shared" si="88"/>
        <v>7.1428571428571175E-3</v>
      </c>
      <c r="AP180" s="11">
        <f t="shared" si="89"/>
        <v>14.494211372003358</v>
      </c>
      <c r="AQ180">
        <v>219.25</v>
      </c>
      <c r="AR180" s="2">
        <f t="shared" si="90"/>
        <v>2.9734399915797294E-3</v>
      </c>
      <c r="AS180" s="11">
        <f t="shared" si="91"/>
        <v>2.4864259289236226</v>
      </c>
      <c r="AT180">
        <v>1304.1999510000001</v>
      </c>
      <c r="AU180" s="2">
        <f t="shared" si="92"/>
        <v>1.073350273771001E-2</v>
      </c>
      <c r="AV180" s="11">
        <f t="shared" si="93"/>
        <v>3.0203141152179431</v>
      </c>
      <c r="AW180" s="12">
        <f t="shared" si="64"/>
        <v>161.51183878043113</v>
      </c>
      <c r="AX180" s="7">
        <f t="shared" si="94"/>
        <v>1.4785962039303602E-2</v>
      </c>
    </row>
    <row r="181" spans="3:50" x14ac:dyDescent="0.3">
      <c r="C181" s="8">
        <v>45105</v>
      </c>
      <c r="D181">
        <v>117.858948</v>
      </c>
      <c r="E181" s="2">
        <f t="shared" si="65"/>
        <v>0</v>
      </c>
      <c r="F181" s="11">
        <f t="shared" si="95"/>
        <v>2.8218238365384312</v>
      </c>
      <c r="G181">
        <v>221.27310199999999</v>
      </c>
      <c r="H181" s="2">
        <f t="shared" si="66"/>
        <v>0</v>
      </c>
      <c r="I181" s="11">
        <f t="shared" si="67"/>
        <v>2.6726444568174292</v>
      </c>
      <c r="J181">
        <v>1159.9918210000001</v>
      </c>
      <c r="K181" s="2">
        <f t="shared" si="68"/>
        <v>0</v>
      </c>
      <c r="L181" s="11">
        <f t="shared" si="69"/>
        <v>3.1658665482973594</v>
      </c>
      <c r="M181">
        <v>1279.150024</v>
      </c>
      <c r="N181" s="2">
        <f t="shared" si="70"/>
        <v>0</v>
      </c>
      <c r="O181" s="11">
        <f t="shared" si="71"/>
        <v>2.2880042923778938</v>
      </c>
      <c r="P181">
        <v>86.631439</v>
      </c>
      <c r="Q181" s="2">
        <f t="shared" si="72"/>
        <v>0</v>
      </c>
      <c r="R181" s="11">
        <f t="shared" si="73"/>
        <v>3.311712475010236</v>
      </c>
      <c r="S181">
        <v>445.10000600000001</v>
      </c>
      <c r="T181" s="2">
        <f t="shared" si="74"/>
        <v>0</v>
      </c>
      <c r="U181" s="11">
        <f t="shared" si="75"/>
        <v>4.3229624366955761</v>
      </c>
      <c r="V181">
        <v>135.25207499999999</v>
      </c>
      <c r="W181" s="2">
        <f t="shared" si="76"/>
        <v>0</v>
      </c>
      <c r="X181" s="11">
        <f t="shared" si="77"/>
        <v>3.332923490656075</v>
      </c>
      <c r="Y181">
        <v>2361.3503420000002</v>
      </c>
      <c r="Z181" s="2">
        <f t="shared" si="78"/>
        <v>0</v>
      </c>
      <c r="AA181" s="11">
        <f t="shared" si="79"/>
        <v>16.76229362222513</v>
      </c>
      <c r="AB181">
        <v>608.63891599999999</v>
      </c>
      <c r="AC181" s="2">
        <f t="shared" si="80"/>
        <v>0</v>
      </c>
      <c r="AD181" s="11">
        <f t="shared" si="81"/>
        <v>3.6637621868917911</v>
      </c>
      <c r="AE181">
        <v>174.240005</v>
      </c>
      <c r="AF181" s="2">
        <f t="shared" si="82"/>
        <v>4.7871097232806692E-2</v>
      </c>
      <c r="AG181" s="11">
        <f t="shared" si="83"/>
        <v>6.8251149768026451</v>
      </c>
      <c r="AH181">
        <v>154.66645800000001</v>
      </c>
      <c r="AI181" s="2">
        <f t="shared" si="84"/>
        <v>0</v>
      </c>
      <c r="AJ181" s="11">
        <f t="shared" si="85"/>
        <v>64.936799686246644</v>
      </c>
      <c r="AK181">
        <v>253.64999399999999</v>
      </c>
      <c r="AL181" s="2">
        <f t="shared" si="86"/>
        <v>0</v>
      </c>
      <c r="AM181" s="11">
        <f t="shared" si="87"/>
        <v>27.718778911552555</v>
      </c>
      <c r="AN181">
        <v>14.1</v>
      </c>
      <c r="AO181" s="2">
        <f t="shared" si="88"/>
        <v>0</v>
      </c>
      <c r="AP181" s="11">
        <f t="shared" si="89"/>
        <v>14.494211372003358</v>
      </c>
      <c r="AQ181">
        <v>219.25</v>
      </c>
      <c r="AR181" s="2">
        <f t="shared" si="90"/>
        <v>0</v>
      </c>
      <c r="AS181" s="11">
        <f t="shared" si="91"/>
        <v>2.4864259289236226</v>
      </c>
      <c r="AT181">
        <v>1304.1999510000001</v>
      </c>
      <c r="AU181" s="2">
        <f t="shared" si="92"/>
        <v>0</v>
      </c>
      <c r="AV181" s="11">
        <f t="shared" si="93"/>
        <v>3.0203141152179431</v>
      </c>
      <c r="AW181" s="12">
        <f t="shared" si="64"/>
        <v>161.82363833625669</v>
      </c>
      <c r="AX181" s="7">
        <f t="shared" si="94"/>
        <v>1.9305058884844239E-3</v>
      </c>
    </row>
    <row r="182" spans="3:50" x14ac:dyDescent="0.3">
      <c r="C182" s="8">
        <v>45107</v>
      </c>
      <c r="D182">
        <v>125.17536200000001</v>
      </c>
      <c r="E182" s="2">
        <f t="shared" si="65"/>
        <v>6.2077713437591608E-2</v>
      </c>
      <c r="F182" s="11">
        <f t="shared" si="95"/>
        <v>2.9969962080344295</v>
      </c>
      <c r="G182">
        <v>227.02238500000001</v>
      </c>
      <c r="H182" s="2">
        <f t="shared" si="66"/>
        <v>2.5982746877205365E-2</v>
      </c>
      <c r="I182" s="11">
        <f t="shared" si="67"/>
        <v>2.7420871012316823</v>
      </c>
      <c r="J182">
        <v>1177.7882079999999</v>
      </c>
      <c r="K182" s="2">
        <f t="shared" si="68"/>
        <v>1.5341821104098763E-2</v>
      </c>
      <c r="L182" s="11">
        <f t="shared" si="69"/>
        <v>3.2144367065207882</v>
      </c>
      <c r="M182">
        <v>1335.5</v>
      </c>
      <c r="N182" s="2">
        <f t="shared" si="70"/>
        <v>4.4052671651280795E-2</v>
      </c>
      <c r="O182" s="11">
        <f t="shared" si="71"/>
        <v>2.3887969942067384</v>
      </c>
      <c r="P182">
        <v>88.522109999999998</v>
      </c>
      <c r="Q182" s="2">
        <f t="shared" si="72"/>
        <v>2.182430560803672E-2</v>
      </c>
      <c r="R182" s="11">
        <f t="shared" si="73"/>
        <v>3.3839883001508069</v>
      </c>
      <c r="S182">
        <v>451.60000600000001</v>
      </c>
      <c r="T182" s="2">
        <f t="shared" si="74"/>
        <v>1.4603459699796151E-2</v>
      </c>
      <c r="U182" s="11">
        <f t="shared" si="75"/>
        <v>4.3860926444235924</v>
      </c>
      <c r="V182">
        <v>146.618652</v>
      </c>
      <c r="W182" s="2">
        <f t="shared" si="76"/>
        <v>8.4039945413037165E-2</v>
      </c>
      <c r="X182" s="11">
        <f t="shared" si="77"/>
        <v>3.6130221988766409</v>
      </c>
      <c r="Y182">
        <v>2447.8718260000001</v>
      </c>
      <c r="Z182" s="2">
        <f t="shared" si="78"/>
        <v>3.6640680741477194E-2</v>
      </c>
      <c r="AA182" s="11">
        <f t="shared" si="79"/>
        <v>17.376475471331979</v>
      </c>
      <c r="AB182">
        <v>598.45581100000004</v>
      </c>
      <c r="AC182" s="2">
        <f t="shared" si="80"/>
        <v>-1.6730946267655256E-2</v>
      </c>
      <c r="AD182" s="11">
        <f t="shared" si="81"/>
        <v>3.6024639786054373</v>
      </c>
      <c r="AE182">
        <v>172.720001</v>
      </c>
      <c r="AF182" s="2">
        <f t="shared" si="82"/>
        <v>-8.7236223391982115E-3</v>
      </c>
      <c r="AG182" s="11">
        <f t="shared" si="83"/>
        <v>6.7655752513234129</v>
      </c>
      <c r="AH182">
        <v>158.172867</v>
      </c>
      <c r="AI182" s="2">
        <f t="shared" si="84"/>
        <v>2.2670778430834648E-2</v>
      </c>
      <c r="AJ182" s="11">
        <f t="shared" si="85"/>
        <v>66.408967483941041</v>
      </c>
      <c r="AK182">
        <v>261.89999399999999</v>
      </c>
      <c r="AL182" s="2">
        <f t="shared" si="86"/>
        <v>3.2525133826732944E-2</v>
      </c>
      <c r="AM182" s="11">
        <f t="shared" si="87"/>
        <v>28.620335905164424</v>
      </c>
      <c r="AN182">
        <v>15.3</v>
      </c>
      <c r="AO182" s="2">
        <f t="shared" si="88"/>
        <v>8.5106382978723527E-2</v>
      </c>
      <c r="AP182" s="11">
        <f t="shared" si="89"/>
        <v>15.727761276003646</v>
      </c>
      <c r="AQ182">
        <v>221.85000600000001</v>
      </c>
      <c r="AR182" s="2">
        <f t="shared" si="90"/>
        <v>1.1858636259977295E-2</v>
      </c>
      <c r="AS182" s="11">
        <f t="shared" si="91"/>
        <v>2.5159115496021038</v>
      </c>
      <c r="AT182">
        <v>1325.650024</v>
      </c>
      <c r="AU182" s="2">
        <f t="shared" si="92"/>
        <v>1.6446920568853773E-2</v>
      </c>
      <c r="AV182" s="11">
        <f t="shared" si="93"/>
        <v>3.0699889815639203</v>
      </c>
      <c r="AW182" s="12">
        <f t="shared" si="64"/>
        <v>166.8129000509806</v>
      </c>
      <c r="AX182" s="7">
        <f t="shared" si="94"/>
        <v>3.0831476575484018E-2</v>
      </c>
    </row>
    <row r="183" spans="3:50" x14ac:dyDescent="0.3">
      <c r="C183" s="8">
        <v>45110</v>
      </c>
      <c r="D183">
        <v>123.18450199999999</v>
      </c>
      <c r="E183" s="2">
        <f t="shared" si="65"/>
        <v>-1.5904567545808379E-2</v>
      </c>
      <c r="F183" s="11">
        <f t="shared" si="95"/>
        <v>2.9493302794092142</v>
      </c>
      <c r="G183">
        <v>227.661179</v>
      </c>
      <c r="H183" s="2">
        <f t="shared" si="66"/>
        <v>2.8137930098830477E-3</v>
      </c>
      <c r="I183" s="11">
        <f t="shared" si="67"/>
        <v>2.7498027667496183</v>
      </c>
      <c r="J183">
        <v>1171.4925539999999</v>
      </c>
      <c r="K183" s="2">
        <f t="shared" si="68"/>
        <v>-5.3453192664330018E-3</v>
      </c>
      <c r="L183" s="11">
        <f t="shared" si="69"/>
        <v>3.1972545160626931</v>
      </c>
      <c r="M183">
        <v>1333.6999510000001</v>
      </c>
      <c r="N183" s="2">
        <f t="shared" si="70"/>
        <v>-1.3478464994384209E-3</v>
      </c>
      <c r="O183" s="11">
        <f t="shared" si="71"/>
        <v>2.3855772625402278</v>
      </c>
      <c r="P183">
        <v>92.351928999999998</v>
      </c>
      <c r="Q183" s="2">
        <f t="shared" si="72"/>
        <v>4.3263982297755854E-2</v>
      </c>
      <c r="R183" s="11">
        <f t="shared" si="73"/>
        <v>3.5303931100643444</v>
      </c>
      <c r="S183">
        <v>463.25</v>
      </c>
      <c r="T183" s="2">
        <f t="shared" si="74"/>
        <v>2.5797152004466417E-2</v>
      </c>
      <c r="U183" s="11">
        <f t="shared" si="75"/>
        <v>4.4992413430774603</v>
      </c>
      <c r="V183">
        <v>150.008667</v>
      </c>
      <c r="W183" s="2">
        <f t="shared" si="76"/>
        <v>2.3121307921996292E-2</v>
      </c>
      <c r="X183" s="11">
        <f t="shared" si="77"/>
        <v>3.6965599976658758</v>
      </c>
      <c r="Y183">
        <v>2426.6123050000001</v>
      </c>
      <c r="Z183" s="2">
        <f t="shared" si="78"/>
        <v>-8.6848995826466213E-3</v>
      </c>
      <c r="AA183" s="11">
        <f t="shared" si="79"/>
        <v>17.225562526763138</v>
      </c>
      <c r="AB183">
        <v>604.84515399999998</v>
      </c>
      <c r="AC183" s="2">
        <f t="shared" si="80"/>
        <v>1.0676382253392402E-2</v>
      </c>
      <c r="AD183" s="11">
        <f t="shared" si="81"/>
        <v>3.6409252610951057</v>
      </c>
      <c r="AE183">
        <v>175.800003</v>
      </c>
      <c r="AF183" s="2">
        <f t="shared" si="82"/>
        <v>1.7832341258497308E-2</v>
      </c>
      <c r="AG183" s="11">
        <f t="shared" si="83"/>
        <v>6.8862212980150552</v>
      </c>
      <c r="AH183">
        <v>159.70993000000001</v>
      </c>
      <c r="AI183" s="2">
        <f t="shared" si="84"/>
        <v>9.717614842247313E-3</v>
      </c>
      <c r="AJ183" s="11">
        <f t="shared" si="85"/>
        <v>67.054304252021311</v>
      </c>
      <c r="AK183">
        <v>274.29998799999998</v>
      </c>
      <c r="AL183" s="2">
        <f t="shared" si="86"/>
        <v>4.734629356272535E-2</v>
      </c>
      <c r="AM183" s="11">
        <f t="shared" si="87"/>
        <v>29.975402730794148</v>
      </c>
      <c r="AN183">
        <v>16.799999</v>
      </c>
      <c r="AO183" s="2">
        <f t="shared" si="88"/>
        <v>9.803915032679722E-2</v>
      </c>
      <c r="AP183" s="11">
        <f t="shared" si="89"/>
        <v>17.269697628045748</v>
      </c>
      <c r="AQ183">
        <v>221.89999399999999</v>
      </c>
      <c r="AR183" s="2">
        <f t="shared" si="90"/>
        <v>2.2532341062908579E-4</v>
      </c>
      <c r="AS183" s="11">
        <f t="shared" si="91"/>
        <v>2.5164784433733014</v>
      </c>
      <c r="AT183">
        <v>1318.349976</v>
      </c>
      <c r="AU183" s="2">
        <f t="shared" si="92"/>
        <v>-5.506768655254124E-3</v>
      </c>
      <c r="AV183" s="11">
        <f t="shared" si="93"/>
        <v>3.0530832624682684</v>
      </c>
      <c r="AW183" s="12">
        <f t="shared" si="64"/>
        <v>170.62983467814553</v>
      </c>
      <c r="AX183" s="7">
        <f t="shared" si="94"/>
        <v>2.2881531500252184E-2</v>
      </c>
    </row>
    <row r="184" spans="3:50" x14ac:dyDescent="0.3">
      <c r="C184" s="8">
        <v>45111</v>
      </c>
      <c r="D184">
        <v>121.492271</v>
      </c>
      <c r="E184" s="2">
        <f t="shared" si="65"/>
        <v>-1.3737369332385563E-2</v>
      </c>
      <c r="F184" s="11">
        <f t="shared" si="95"/>
        <v>2.9088142400777821</v>
      </c>
      <c r="G184">
        <v>227.80860899999999</v>
      </c>
      <c r="H184" s="2">
        <f t="shared" si="66"/>
        <v>6.4758515548213325E-4</v>
      </c>
      <c r="I184" s="11">
        <f t="shared" si="67"/>
        <v>2.7515834982018692</v>
      </c>
      <c r="J184">
        <v>1180.415649</v>
      </c>
      <c r="K184" s="2">
        <f t="shared" si="68"/>
        <v>7.6168601921819956E-3</v>
      </c>
      <c r="L184" s="11">
        <f t="shared" si="69"/>
        <v>3.221607556710365</v>
      </c>
      <c r="M184">
        <v>1345.150024</v>
      </c>
      <c r="N184" s="2">
        <f t="shared" si="70"/>
        <v>8.5851941371182239E-3</v>
      </c>
      <c r="O184" s="11">
        <f t="shared" si="71"/>
        <v>2.4060579064682308</v>
      </c>
      <c r="P184">
        <v>91.770187000000007</v>
      </c>
      <c r="Q184" s="2">
        <f t="shared" si="72"/>
        <v>-6.2991862357307804E-3</v>
      </c>
      <c r="R184" s="11">
        <f t="shared" si="73"/>
        <v>3.5081545063787085</v>
      </c>
      <c r="S184">
        <v>466.35000600000001</v>
      </c>
      <c r="T184" s="2">
        <f t="shared" si="74"/>
        <v>6.6918640043174271E-3</v>
      </c>
      <c r="U184" s="11">
        <f t="shared" si="75"/>
        <v>4.5293496542679375</v>
      </c>
      <c r="V184">
        <v>146.618652</v>
      </c>
      <c r="W184" s="2">
        <f t="shared" si="76"/>
        <v>-2.2598794241668774E-2</v>
      </c>
      <c r="X184" s="11">
        <f t="shared" si="77"/>
        <v>3.6130221988766409</v>
      </c>
      <c r="Y184">
        <v>2434.3251949999999</v>
      </c>
      <c r="Z184" s="2">
        <f t="shared" si="78"/>
        <v>3.1784599394422131E-3</v>
      </c>
      <c r="AA184" s="11">
        <f t="shared" si="79"/>
        <v>17.280313287188811</v>
      </c>
      <c r="AB184">
        <v>592.86505099999999</v>
      </c>
      <c r="AC184" s="2">
        <f t="shared" si="80"/>
        <v>-1.9806892591884728E-2</v>
      </c>
      <c r="AD184" s="11">
        <f t="shared" si="81"/>
        <v>3.5688098455135151</v>
      </c>
      <c r="AE184">
        <v>177</v>
      </c>
      <c r="AF184" s="2">
        <f t="shared" si="82"/>
        <v>6.8259213852230882E-3</v>
      </c>
      <c r="AG184" s="11">
        <f t="shared" si="83"/>
        <v>6.9332261032365547</v>
      </c>
      <c r="AH184">
        <v>158.172867</v>
      </c>
      <c r="AI184" s="2">
        <f t="shared" si="84"/>
        <v>-9.6240916266134846E-3</v>
      </c>
      <c r="AJ184" s="11">
        <f t="shared" si="85"/>
        <v>66.408967483941041</v>
      </c>
      <c r="AK184">
        <v>292.20001200000002</v>
      </c>
      <c r="AL184" s="2">
        <f t="shared" si="86"/>
        <v>6.5257108213945703E-2</v>
      </c>
      <c r="AM184" s="11">
        <f t="shared" si="87"/>
        <v>31.931510830554185</v>
      </c>
      <c r="AN184">
        <v>18.299999</v>
      </c>
      <c r="AO184" s="2">
        <f t="shared" si="88"/>
        <v>8.9285719600340485E-2</v>
      </c>
      <c r="AP184" s="11">
        <f t="shared" si="89"/>
        <v>18.811635008046107</v>
      </c>
      <c r="AQ184">
        <v>220.64999399999999</v>
      </c>
      <c r="AR184" s="2">
        <f t="shared" si="90"/>
        <v>-5.6331682460523114E-3</v>
      </c>
      <c r="AS184" s="11">
        <f t="shared" si="91"/>
        <v>2.5023026969142159</v>
      </c>
      <c r="AT184">
        <v>1303.75</v>
      </c>
      <c r="AU184" s="2">
        <f t="shared" si="92"/>
        <v>-1.107443111903994E-2</v>
      </c>
      <c r="AV184" s="11">
        <f t="shared" si="93"/>
        <v>3.0192721021773701</v>
      </c>
      <c r="AW184" s="12">
        <f t="shared" si="64"/>
        <v>173.39462691855334</v>
      </c>
      <c r="AX184" s="7">
        <f t="shared" si="94"/>
        <v>1.6203451439913641E-2</v>
      </c>
    </row>
    <row r="185" spans="3:50" x14ac:dyDescent="0.3">
      <c r="C185" s="8">
        <v>45112</v>
      </c>
      <c r="D185">
        <v>121.193642</v>
      </c>
      <c r="E185" s="2">
        <f t="shared" si="65"/>
        <v>-2.4580082135431391E-3</v>
      </c>
      <c r="F185" s="11">
        <f t="shared" si="95"/>
        <v>2.9016643507839999</v>
      </c>
      <c r="G185">
        <v>227.415482</v>
      </c>
      <c r="H185" s="2">
        <f t="shared" si="66"/>
        <v>-1.7256898311511781E-3</v>
      </c>
      <c r="I185" s="11">
        <f t="shared" si="67"/>
        <v>2.7468351185394591</v>
      </c>
      <c r="J185">
        <v>1184.579712</v>
      </c>
      <c r="K185" s="2">
        <f t="shared" si="68"/>
        <v>3.5276243614081881E-3</v>
      </c>
      <c r="L185" s="11">
        <f t="shared" si="69"/>
        <v>3.2329721780103133</v>
      </c>
      <c r="M185">
        <v>1347.3000489999999</v>
      </c>
      <c r="N185" s="2">
        <f t="shared" si="70"/>
        <v>1.598353314975709E-3</v>
      </c>
      <c r="O185" s="11">
        <f t="shared" si="71"/>
        <v>2.4099036370990579</v>
      </c>
      <c r="P185">
        <v>92.594322000000005</v>
      </c>
      <c r="Q185" s="2">
        <f t="shared" si="72"/>
        <v>8.980421931580107E-3</v>
      </c>
      <c r="R185" s="11">
        <f t="shared" si="73"/>
        <v>3.5396592140471634</v>
      </c>
      <c r="S185">
        <v>475.10000600000001</v>
      </c>
      <c r="T185" s="2">
        <f t="shared" si="74"/>
        <v>1.8762731612359085E-2</v>
      </c>
      <c r="U185" s="11">
        <f t="shared" si="75"/>
        <v>4.6143326262094986</v>
      </c>
      <c r="V185">
        <v>148.01454200000001</v>
      </c>
      <c r="W185" s="2">
        <f t="shared" si="76"/>
        <v>9.5205485861376005E-3</v>
      </c>
      <c r="X185" s="11">
        <f t="shared" si="77"/>
        <v>3.6474201522638396</v>
      </c>
      <c r="Y185">
        <v>2443.1750489999999</v>
      </c>
      <c r="Z185" s="2">
        <f t="shared" si="78"/>
        <v>3.6354444419246512E-3</v>
      </c>
      <c r="AA185" s="11">
        <f t="shared" si="79"/>
        <v>17.343134906083439</v>
      </c>
      <c r="AB185">
        <v>602.648865</v>
      </c>
      <c r="AC185" s="2">
        <f t="shared" si="80"/>
        <v>1.6502598666420676E-2</v>
      </c>
      <c r="AD185" s="11">
        <f t="shared" si="81"/>
        <v>3.6277044821107953</v>
      </c>
      <c r="AE185">
        <v>178.63999899999999</v>
      </c>
      <c r="AF185" s="2">
        <f t="shared" si="82"/>
        <v>9.2655310734461871E-3</v>
      </c>
      <c r="AG185" s="11">
        <f t="shared" si="83"/>
        <v>6.997466125135321</v>
      </c>
      <c r="AH185">
        <v>159.95010400000001</v>
      </c>
      <c r="AI185" s="2">
        <f t="shared" si="84"/>
        <v>1.1236042146217207E-2</v>
      </c>
      <c r="AJ185" s="11">
        <f t="shared" si="85"/>
        <v>67.155141441477369</v>
      </c>
      <c r="AK185">
        <v>306.85000600000001</v>
      </c>
      <c r="AL185" s="2">
        <f t="shared" si="86"/>
        <v>5.01368699464666E-2</v>
      </c>
      <c r="AM185" s="11">
        <f t="shared" si="87"/>
        <v>33.532456836259868</v>
      </c>
      <c r="AN185">
        <v>17.399999999999999</v>
      </c>
      <c r="AO185" s="2">
        <f t="shared" si="88"/>
        <v>-4.9180275911490545E-2</v>
      </c>
      <c r="AP185" s="11">
        <f t="shared" si="89"/>
        <v>17.886473608004145</v>
      </c>
      <c r="AQ185">
        <v>221.699997</v>
      </c>
      <c r="AR185" s="2">
        <f t="shared" si="90"/>
        <v>4.758681298672629E-3</v>
      </c>
      <c r="AS185" s="11">
        <f t="shared" si="91"/>
        <v>2.5142103579616397</v>
      </c>
      <c r="AT185">
        <v>1319.8000489999999</v>
      </c>
      <c r="AU185" s="2">
        <f t="shared" si="92"/>
        <v>1.2310679961649029E-2</v>
      </c>
      <c r="AV185" s="11">
        <f t="shared" si="93"/>
        <v>3.0564413947444109</v>
      </c>
      <c r="AW185" s="12">
        <f t="shared" si="64"/>
        <v>175.20581642873032</v>
      </c>
      <c r="AX185" s="7">
        <f t="shared" si="94"/>
        <v>1.044547655463246E-2</v>
      </c>
    </row>
    <row r="186" spans="3:50" x14ac:dyDescent="0.3">
      <c r="C186" s="8">
        <v>45113</v>
      </c>
      <c r="D186">
        <v>124.22970599999999</v>
      </c>
      <c r="E186" s="2">
        <f t="shared" si="65"/>
        <v>2.5051347165555127E-2</v>
      </c>
      <c r="F186" s="11">
        <f t="shared" si="95"/>
        <v>2.9743549517934049</v>
      </c>
      <c r="G186">
        <v>230.560394</v>
      </c>
      <c r="H186" s="2">
        <f t="shared" si="66"/>
        <v>1.382892656358381E-2</v>
      </c>
      <c r="I186" s="11">
        <f t="shared" si="67"/>
        <v>2.7848208996760144</v>
      </c>
      <c r="J186">
        <v>1170.5507809999999</v>
      </c>
      <c r="K186" s="2">
        <f t="shared" si="68"/>
        <v>-1.1842960720907625E-2</v>
      </c>
      <c r="L186" s="11">
        <f t="shared" si="69"/>
        <v>3.19468421549435</v>
      </c>
      <c r="M186">
        <v>1343.900024</v>
      </c>
      <c r="N186" s="2">
        <f t="shared" si="70"/>
        <v>-2.5235841136675985E-3</v>
      </c>
      <c r="O186" s="11">
        <f t="shared" si="71"/>
        <v>2.4038220425650048</v>
      </c>
      <c r="P186">
        <v>95.599997999999999</v>
      </c>
      <c r="Q186" s="2">
        <f t="shared" si="72"/>
        <v>3.2460694512132182E-2</v>
      </c>
      <c r="R186" s="11">
        <f t="shared" si="73"/>
        <v>3.6545590104714023</v>
      </c>
      <c r="S186">
        <v>473.89999399999999</v>
      </c>
      <c r="T186" s="2">
        <f t="shared" si="74"/>
        <v>-2.5258092714063318E-3</v>
      </c>
      <c r="U186" s="11">
        <f t="shared" si="75"/>
        <v>4.6026777020808662</v>
      </c>
      <c r="V186">
        <v>153.39871199999999</v>
      </c>
      <c r="W186" s="2">
        <f t="shared" si="76"/>
        <v>3.6375952843876513E-2</v>
      </c>
      <c r="X186" s="11">
        <f t="shared" si="77"/>
        <v>3.7800985357243939</v>
      </c>
      <c r="Y186">
        <v>2460.7761230000001</v>
      </c>
      <c r="Z186" s="2">
        <f t="shared" si="78"/>
        <v>7.204180481134248E-3</v>
      </c>
      <c r="AA186" s="11">
        <f t="shared" si="79"/>
        <v>17.468077980055522</v>
      </c>
      <c r="AB186">
        <v>613.23126200000002</v>
      </c>
      <c r="AC186" s="2">
        <f t="shared" si="80"/>
        <v>1.755980574193905E-2</v>
      </c>
      <c r="AD186" s="11">
        <f t="shared" si="81"/>
        <v>3.6914062681058226</v>
      </c>
      <c r="AE186">
        <v>178.91999799999999</v>
      </c>
      <c r="AF186" s="2">
        <f t="shared" si="82"/>
        <v>1.5673925300458968E-3</v>
      </c>
      <c r="AG186" s="11">
        <f t="shared" si="83"/>
        <v>7.0084339012691075</v>
      </c>
      <c r="AH186">
        <v>159.13353000000001</v>
      </c>
      <c r="AI186" s="2">
        <f t="shared" si="84"/>
        <v>-5.105179550242811E-3</v>
      </c>
      <c r="AJ186" s="11">
        <f t="shared" si="85"/>
        <v>66.812302386696672</v>
      </c>
      <c r="AK186">
        <v>302.5</v>
      </c>
      <c r="AL186" s="2">
        <f t="shared" si="86"/>
        <v>-1.4176326918501014E-2</v>
      </c>
      <c r="AM186" s="11">
        <f t="shared" si="87"/>
        <v>33.057089765768524</v>
      </c>
      <c r="AN186">
        <v>17.649999999999999</v>
      </c>
      <c r="AO186" s="2">
        <f t="shared" si="88"/>
        <v>1.4367816091954033E-2</v>
      </c>
      <c r="AP186" s="11">
        <f t="shared" si="89"/>
        <v>18.143463171337537</v>
      </c>
      <c r="AQ186">
        <v>229.60000600000001</v>
      </c>
      <c r="AR186" s="2">
        <f t="shared" si="90"/>
        <v>3.5633780364913603E-2</v>
      </c>
      <c r="AS186" s="11">
        <f t="shared" si="91"/>
        <v>2.6038011776484358</v>
      </c>
      <c r="AT186">
        <v>1314.4499510000001</v>
      </c>
      <c r="AU186" s="2">
        <f t="shared" si="92"/>
        <v>-4.0537185947625565E-3</v>
      </c>
      <c r="AV186" s="11">
        <f t="shared" si="93"/>
        <v>3.0440514414287336</v>
      </c>
      <c r="AW186" s="12">
        <f t="shared" si="64"/>
        <v>175.22364345011582</v>
      </c>
      <c r="AX186" s="7">
        <f t="shared" si="94"/>
        <v>1.0174902722326351E-4</v>
      </c>
    </row>
    <row r="187" spans="3:50" x14ac:dyDescent="0.3">
      <c r="C187" s="8">
        <v>45114</v>
      </c>
      <c r="D187">
        <v>123.483131</v>
      </c>
      <c r="E187" s="2">
        <f t="shared" si="65"/>
        <v>-6.0096334768754422E-3</v>
      </c>
      <c r="F187" s="11">
        <f t="shared" si="95"/>
        <v>2.9564801687029969</v>
      </c>
      <c r="G187">
        <v>229.97071800000001</v>
      </c>
      <c r="H187" s="2">
        <f t="shared" si="66"/>
        <v>-2.5575771699973826E-3</v>
      </c>
      <c r="I187" s="11">
        <f t="shared" si="67"/>
        <v>2.7776985053204717</v>
      </c>
      <c r="J187">
        <v>1147.697876</v>
      </c>
      <c r="K187" s="2">
        <f t="shared" si="68"/>
        <v>-1.9523206827880446E-2</v>
      </c>
      <c r="L187" s="11">
        <f t="shared" si="69"/>
        <v>3.1323137348054888</v>
      </c>
      <c r="M187">
        <v>1330.1999510000001</v>
      </c>
      <c r="N187" s="2">
        <f t="shared" si="70"/>
        <v>-1.0194265016249426E-2</v>
      </c>
      <c r="O187" s="11">
        <f t="shared" si="71"/>
        <v>2.3793168436111949</v>
      </c>
      <c r="P187">
        <v>96.181740000000005</v>
      </c>
      <c r="Q187" s="2">
        <f t="shared" si="72"/>
        <v>6.085167491321597E-3</v>
      </c>
      <c r="R187" s="11">
        <f t="shared" si="73"/>
        <v>3.6767976141570391</v>
      </c>
      <c r="S187">
        <v>468.39999399999999</v>
      </c>
      <c r="T187" s="2">
        <f t="shared" si="74"/>
        <v>-1.1605824160445088E-2</v>
      </c>
      <c r="U187" s="11">
        <f t="shared" si="75"/>
        <v>4.5492598340033146</v>
      </c>
      <c r="V187">
        <v>162.07318100000001</v>
      </c>
      <c r="W187" s="2">
        <f t="shared" si="76"/>
        <v>5.6548512610718804E-2</v>
      </c>
      <c r="X187" s="11">
        <f t="shared" si="77"/>
        <v>3.9938574854415645</v>
      </c>
      <c r="Y187">
        <v>2421.9650879999999</v>
      </c>
      <c r="Z187" s="2">
        <f t="shared" si="78"/>
        <v>-1.5771867516612859E-2</v>
      </c>
      <c r="AA187" s="11">
        <f t="shared" si="79"/>
        <v>17.192573768384225</v>
      </c>
      <c r="AB187">
        <v>608.88848900000005</v>
      </c>
      <c r="AC187" s="2">
        <f t="shared" si="80"/>
        <v>-7.0817867077362928E-3</v>
      </c>
      <c r="AD187" s="11">
        <f t="shared" si="81"/>
        <v>3.6652645162634965</v>
      </c>
      <c r="AE187">
        <v>177.03999300000001</v>
      </c>
      <c r="AF187" s="2">
        <f t="shared" si="82"/>
        <v>-1.0507517443634096E-2</v>
      </c>
      <c r="AG187" s="11">
        <f t="shared" si="83"/>
        <v>6.9347926597989655</v>
      </c>
      <c r="AH187">
        <v>159.37368799999999</v>
      </c>
      <c r="AI187" s="2">
        <f t="shared" si="84"/>
        <v>1.509160263082121E-3</v>
      </c>
      <c r="AJ187" s="11">
        <f t="shared" si="85"/>
        <v>66.913132858543705</v>
      </c>
      <c r="AK187">
        <v>295</v>
      </c>
      <c r="AL187" s="2">
        <f t="shared" si="86"/>
        <v>-2.4793388429752095E-2</v>
      </c>
      <c r="AM187" s="11">
        <f t="shared" si="87"/>
        <v>32.237492498848638</v>
      </c>
      <c r="AN187">
        <v>17.850000000000001</v>
      </c>
      <c r="AO187" s="2">
        <f t="shared" si="88"/>
        <v>1.1331444759206999E-2</v>
      </c>
      <c r="AP187" s="11">
        <f t="shared" si="89"/>
        <v>18.349054822004256</v>
      </c>
      <c r="AQ187">
        <v>228</v>
      </c>
      <c r="AR187" s="2">
        <f t="shared" si="90"/>
        <v>-6.9686670652787663E-3</v>
      </c>
      <c r="AS187" s="11">
        <f t="shared" si="91"/>
        <v>2.5856561541372232</v>
      </c>
      <c r="AT187">
        <v>1322</v>
      </c>
      <c r="AU187" s="2">
        <f t="shared" si="92"/>
        <v>5.7438847285558037E-3</v>
      </c>
      <c r="AV187" s="11">
        <f t="shared" si="93"/>
        <v>3.0615361220160944</v>
      </c>
      <c r="AW187" s="12">
        <f t="shared" si="64"/>
        <v>174.40522758603865</v>
      </c>
      <c r="AX187" s="7">
        <f t="shared" si="94"/>
        <v>-4.6706931094613324E-3</v>
      </c>
    </row>
    <row r="188" spans="3:50" x14ac:dyDescent="0.3">
      <c r="C188" s="8">
        <v>45117</v>
      </c>
      <c r="D188">
        <v>122.437927</v>
      </c>
      <c r="E188" s="2">
        <f t="shared" si="65"/>
        <v>-8.4643464377331945E-3</v>
      </c>
      <c r="F188" s="11">
        <f t="shared" si="95"/>
        <v>2.9314554963188066</v>
      </c>
      <c r="G188">
        <v>229.72503699999999</v>
      </c>
      <c r="H188" s="2">
        <f t="shared" si="66"/>
        <v>-1.0683142712109017E-3</v>
      </c>
      <c r="I188" s="11">
        <f t="shared" si="67"/>
        <v>2.7747310503661167</v>
      </c>
      <c r="J188">
        <v>1114.8811040000001</v>
      </c>
      <c r="K188" s="2">
        <f t="shared" si="68"/>
        <v>-2.8593563416161594E-2</v>
      </c>
      <c r="L188" s="11">
        <f t="shared" si="69"/>
        <v>3.0427497233900143</v>
      </c>
      <c r="M188">
        <v>1329.150024</v>
      </c>
      <c r="N188" s="2">
        <f t="shared" si="70"/>
        <v>-7.8930013432243484E-4</v>
      </c>
      <c r="O188" s="11">
        <f t="shared" si="71"/>
        <v>2.3774388485069369</v>
      </c>
      <c r="P188">
        <v>94.436515999999997</v>
      </c>
      <c r="Q188" s="2">
        <f t="shared" si="72"/>
        <v>-1.8145065788994996E-2</v>
      </c>
      <c r="R188" s="11">
        <f t="shared" si="73"/>
        <v>3.6100818795553398</v>
      </c>
      <c r="S188">
        <v>465.85000600000001</v>
      </c>
      <c r="T188" s="2">
        <f t="shared" si="74"/>
        <v>-5.4440393524001207E-3</v>
      </c>
      <c r="U188" s="11">
        <f t="shared" si="75"/>
        <v>4.5244934844427069</v>
      </c>
      <c r="V188">
        <v>163.31951900000001</v>
      </c>
      <c r="W188" s="2">
        <f t="shared" si="76"/>
        <v>7.6899706188897632E-3</v>
      </c>
      <c r="X188" s="11">
        <f t="shared" si="77"/>
        <v>4.0245701321606431</v>
      </c>
      <c r="Y188">
        <v>2411.483154</v>
      </c>
      <c r="Z188" s="2">
        <f t="shared" si="78"/>
        <v>-4.327863375047869E-3</v>
      </c>
      <c r="AA188" s="11">
        <f t="shared" si="79"/>
        <v>17.118166658049226</v>
      </c>
      <c r="AB188">
        <v>611.63397199999997</v>
      </c>
      <c r="AC188" s="2">
        <f t="shared" si="80"/>
        <v>4.5090078883063267E-3</v>
      </c>
      <c r="AD188" s="11">
        <f t="shared" si="81"/>
        <v>3.681791222880058</v>
      </c>
      <c r="AE188">
        <v>179.60000600000001</v>
      </c>
      <c r="AF188" s="2">
        <f t="shared" si="82"/>
        <v>1.4460083038977611E-2</v>
      </c>
      <c r="AG188" s="11">
        <f t="shared" si="83"/>
        <v>7.0350703375177508</v>
      </c>
      <c r="AH188">
        <v>160.334351</v>
      </c>
      <c r="AI188" s="2">
        <f t="shared" si="84"/>
        <v>6.0277390330580882E-3</v>
      </c>
      <c r="AJ188" s="11">
        <f t="shared" si="85"/>
        <v>67.31646776129935</v>
      </c>
      <c r="AK188">
        <v>300.04998799999998</v>
      </c>
      <c r="AL188" s="2">
        <f t="shared" si="86"/>
        <v>1.7118603389830511E-2</v>
      </c>
      <c r="AM188" s="11">
        <f t="shared" si="87"/>
        <v>32.789353347219063</v>
      </c>
      <c r="AN188">
        <v>17.350000000000001</v>
      </c>
      <c r="AO188" s="2">
        <f t="shared" si="88"/>
        <v>-2.8011204481792729E-2</v>
      </c>
      <c r="AP188" s="11">
        <f t="shared" si="89"/>
        <v>17.835075695337469</v>
      </c>
      <c r="AQ188">
        <v>225</v>
      </c>
      <c r="AR188" s="2">
        <f t="shared" si="90"/>
        <v>-1.3157894736842146E-2</v>
      </c>
      <c r="AS188" s="11">
        <f t="shared" si="91"/>
        <v>2.5516343626354177</v>
      </c>
      <c r="AT188">
        <v>1309.25</v>
      </c>
      <c r="AU188" s="2">
        <f t="shared" si="92"/>
        <v>-9.644478063540074E-3</v>
      </c>
      <c r="AV188" s="11">
        <f t="shared" si="93"/>
        <v>3.0320092040465747</v>
      </c>
      <c r="AW188" s="12">
        <f t="shared" si="64"/>
        <v>174.64508920372549</v>
      </c>
      <c r="AX188" s="7">
        <f t="shared" si="94"/>
        <v>1.3753120878703395E-3</v>
      </c>
    </row>
    <row r="189" spans="3:50" x14ac:dyDescent="0.3">
      <c r="C189" s="8">
        <v>45118</v>
      </c>
      <c r="D189">
        <v>126.817818</v>
      </c>
      <c r="E189" s="2">
        <f t="shared" si="65"/>
        <v>3.5772338745983401E-2</v>
      </c>
      <c r="F189" s="11">
        <f t="shared" si="95"/>
        <v>3.036320515351898</v>
      </c>
      <c r="G189">
        <v>229.97071800000001</v>
      </c>
      <c r="H189" s="2">
        <f t="shared" si="66"/>
        <v>1.0694567871589733E-3</v>
      </c>
      <c r="I189" s="11">
        <f t="shared" si="67"/>
        <v>2.7776985053204712</v>
      </c>
      <c r="J189">
        <v>1105.363159</v>
      </c>
      <c r="K189" s="2">
        <f t="shared" si="68"/>
        <v>-8.5371838897002617E-3</v>
      </c>
      <c r="L189" s="11">
        <f t="shared" si="69"/>
        <v>3.0167732094710993</v>
      </c>
      <c r="M189">
        <v>1348.599976</v>
      </c>
      <c r="N189" s="2">
        <f t="shared" si="70"/>
        <v>1.4633375953653882E-2</v>
      </c>
      <c r="O189" s="11">
        <f t="shared" si="71"/>
        <v>2.4122288049839606</v>
      </c>
      <c r="P189">
        <v>95.115211000000002</v>
      </c>
      <c r="Q189" s="2">
        <f t="shared" si="72"/>
        <v>7.1867856709157962E-3</v>
      </c>
      <c r="R189" s="11">
        <f t="shared" si="73"/>
        <v>3.636026764278161</v>
      </c>
      <c r="S189">
        <v>473.14999399999999</v>
      </c>
      <c r="T189" s="2">
        <f t="shared" si="74"/>
        <v>1.5670254171897602E-2</v>
      </c>
      <c r="U189" s="11">
        <f t="shared" si="75"/>
        <v>4.5953934473430191</v>
      </c>
      <c r="V189">
        <v>173.68899500000001</v>
      </c>
      <c r="W189" s="2">
        <f t="shared" si="76"/>
        <v>6.3491957749397976E-2</v>
      </c>
      <c r="X189" s="11">
        <f t="shared" si="77"/>
        <v>4.2800979689512753</v>
      </c>
      <c r="Y189">
        <v>2446.8833009999998</v>
      </c>
      <c r="Z189" s="2">
        <f t="shared" si="78"/>
        <v>1.4679823469336828E-2</v>
      </c>
      <c r="AA189" s="11">
        <f t="shared" si="79"/>
        <v>17.369458322708077</v>
      </c>
      <c r="AB189">
        <v>618.37274200000002</v>
      </c>
      <c r="AC189" s="2">
        <f t="shared" si="80"/>
        <v>1.1017651583290489E-2</v>
      </c>
      <c r="AD189" s="11">
        <f t="shared" si="81"/>
        <v>3.7223559157761676</v>
      </c>
      <c r="AE189">
        <v>181.679993</v>
      </c>
      <c r="AF189" s="2">
        <f t="shared" si="82"/>
        <v>1.1581218989491493E-2</v>
      </c>
      <c r="AG189" s="11">
        <f t="shared" si="83"/>
        <v>7.1165450277030198</v>
      </c>
      <c r="AH189">
        <v>162.736008</v>
      </c>
      <c r="AI189" s="2">
        <f t="shared" si="84"/>
        <v>1.4979054613193821E-2</v>
      </c>
      <c r="AJ189" s="11">
        <f t="shared" si="85"/>
        <v>68.324804808263153</v>
      </c>
      <c r="AK189">
        <v>309.29998799999998</v>
      </c>
      <c r="AL189" s="2">
        <f t="shared" si="86"/>
        <v>3.082819653370561E-2</v>
      </c>
      <c r="AM189" s="11">
        <f t="shared" si="87"/>
        <v>33.800189976420249</v>
      </c>
      <c r="AN189">
        <v>17.950001</v>
      </c>
      <c r="AO189" s="2">
        <f t="shared" si="88"/>
        <v>3.4582190201729146E-2</v>
      </c>
      <c r="AP189" s="11">
        <f t="shared" si="89"/>
        <v>18.451851675295867</v>
      </c>
      <c r="AQ189">
        <v>225.5</v>
      </c>
      <c r="AR189" s="2">
        <f t="shared" si="90"/>
        <v>2.2222222222221255E-3</v>
      </c>
      <c r="AS189" s="11">
        <f t="shared" si="91"/>
        <v>2.5573046612190518</v>
      </c>
      <c r="AT189">
        <v>1342.900024</v>
      </c>
      <c r="AU189" s="2">
        <f t="shared" si="92"/>
        <v>2.5701755967156847E-2</v>
      </c>
      <c r="AV189" s="11">
        <f t="shared" si="93"/>
        <v>3.1099371646991534</v>
      </c>
      <c r="AW189" s="12">
        <f t="shared" si="64"/>
        <v>178.20698676778463</v>
      </c>
      <c r="AX189" s="7">
        <f t="shared" si="94"/>
        <v>2.039506281166692E-2</v>
      </c>
    </row>
    <row r="190" spans="3:50" x14ac:dyDescent="0.3">
      <c r="C190" s="8">
        <v>45119</v>
      </c>
      <c r="D190">
        <v>127.066681</v>
      </c>
      <c r="E190" s="2">
        <f t="shared" si="65"/>
        <v>1.9623662031467148E-3</v>
      </c>
      <c r="F190" s="11">
        <f t="shared" si="95"/>
        <v>3.0422788881131457</v>
      </c>
      <c r="G190">
        <v>230.363831</v>
      </c>
      <c r="H190" s="2">
        <f t="shared" si="66"/>
        <v>1.7094045860222007E-3</v>
      </c>
      <c r="I190" s="11">
        <f t="shared" si="67"/>
        <v>2.7824467158840531</v>
      </c>
      <c r="J190">
        <v>1101.0504149999999</v>
      </c>
      <c r="K190" s="2">
        <f t="shared" si="68"/>
        <v>-3.9016534655467172E-3</v>
      </c>
      <c r="L190" s="11">
        <f t="shared" si="69"/>
        <v>3.0050028058235978</v>
      </c>
      <c r="M190">
        <v>1333.3000489999999</v>
      </c>
      <c r="N190" s="2">
        <f t="shared" si="70"/>
        <v>-1.1345044692481876E-2</v>
      </c>
      <c r="O190" s="11">
        <f t="shared" si="71"/>
        <v>2.3848619613829256</v>
      </c>
      <c r="P190">
        <v>94.921302999999995</v>
      </c>
      <c r="Q190" s="2">
        <f t="shared" si="72"/>
        <v>-2.0386644571498413E-3</v>
      </c>
      <c r="R190" s="11">
        <f t="shared" si="73"/>
        <v>3.6286141257485816</v>
      </c>
      <c r="S190">
        <v>472.29998799999998</v>
      </c>
      <c r="T190" s="2">
        <f t="shared" si="74"/>
        <v>-1.7964831676612336E-3</v>
      </c>
      <c r="U190" s="11">
        <f t="shared" si="75"/>
        <v>4.5871379003660868</v>
      </c>
      <c r="V190">
        <v>179.07316599999999</v>
      </c>
      <c r="W190" s="2">
        <f t="shared" si="76"/>
        <v>3.099891849797376E-2</v>
      </c>
      <c r="X190" s="11">
        <f t="shared" si="77"/>
        <v>4.4127763770541391</v>
      </c>
      <c r="Y190">
        <v>2427.5021969999998</v>
      </c>
      <c r="Z190" s="2">
        <f t="shared" si="78"/>
        <v>-7.9207308301459944E-3</v>
      </c>
      <c r="AA190" s="11">
        <f t="shared" si="79"/>
        <v>17.231879518668467</v>
      </c>
      <c r="AB190">
        <v>614.17968800000006</v>
      </c>
      <c r="AC190" s="2">
        <f t="shared" si="80"/>
        <v>-6.7807872423975013E-3</v>
      </c>
      <c r="AD190" s="11">
        <f t="shared" si="81"/>
        <v>3.6971154122708096</v>
      </c>
      <c r="AE190">
        <v>181.800003</v>
      </c>
      <c r="AF190" s="2">
        <f t="shared" si="82"/>
        <v>6.6055704878853483E-4</v>
      </c>
      <c r="AG190" s="11">
        <f t="shared" si="83"/>
        <v>7.12124591168409</v>
      </c>
      <c r="AH190">
        <v>162.35174599999999</v>
      </c>
      <c r="AI190" s="2">
        <f t="shared" si="84"/>
        <v>-2.3612598386953954E-3</v>
      </c>
      <c r="AJ190" s="11">
        <f t="shared" si="85"/>
        <v>68.163472190682697</v>
      </c>
      <c r="AK190">
        <v>309.75</v>
      </c>
      <c r="AL190" s="2">
        <f t="shared" si="86"/>
        <v>1.4549370108607462E-3</v>
      </c>
      <c r="AM190" s="11">
        <f t="shared" si="87"/>
        <v>33.849367123791069</v>
      </c>
      <c r="AN190">
        <v>18</v>
      </c>
      <c r="AO190" s="2">
        <f t="shared" si="88"/>
        <v>2.785459454849093E-3</v>
      </c>
      <c r="AP190" s="11">
        <f t="shared" si="89"/>
        <v>18.503248560004291</v>
      </c>
      <c r="AQ190">
        <v>226.300003</v>
      </c>
      <c r="AR190" s="2">
        <f t="shared" si="90"/>
        <v>3.5476851441242907E-3</v>
      </c>
      <c r="AS190" s="11">
        <f t="shared" si="91"/>
        <v>2.5663771729746583</v>
      </c>
      <c r="AT190">
        <v>1338.650024</v>
      </c>
      <c r="AU190" s="2">
        <f t="shared" si="92"/>
        <v>-3.1647925564413093E-3</v>
      </c>
      <c r="AV190" s="11">
        <f t="shared" si="93"/>
        <v>3.1000948587093133</v>
      </c>
      <c r="AW190" s="12">
        <f t="shared" si="64"/>
        <v>178.07591952315795</v>
      </c>
      <c r="AX190" s="7">
        <f t="shared" si="94"/>
        <v>-7.3547758706826727E-4</v>
      </c>
    </row>
    <row r="191" spans="3:50" x14ac:dyDescent="0.3">
      <c r="C191" s="8">
        <v>45120</v>
      </c>
      <c r="D191">
        <v>124.926498</v>
      </c>
      <c r="E191" s="2">
        <f t="shared" si="65"/>
        <v>-1.6842991279515718E-2</v>
      </c>
      <c r="F191" s="11">
        <f t="shared" si="95"/>
        <v>2.9910378113308012</v>
      </c>
      <c r="G191">
        <v>225.941315</v>
      </c>
      <c r="H191" s="2">
        <f t="shared" si="66"/>
        <v>-1.9197961680017417E-2</v>
      </c>
      <c r="I191" s="11">
        <f t="shared" si="67"/>
        <v>2.7290294104558206</v>
      </c>
      <c r="J191">
        <v>1099.3154300000001</v>
      </c>
      <c r="K191" s="2">
        <f t="shared" si="68"/>
        <v>-1.5757543672509922E-3</v>
      </c>
      <c r="L191" s="11">
        <f t="shared" si="69"/>
        <v>3.0002676595287197</v>
      </c>
      <c r="M191">
        <v>1365.099976</v>
      </c>
      <c r="N191" s="2">
        <f t="shared" si="70"/>
        <v>2.3850540637008644E-2</v>
      </c>
      <c r="O191" s="11">
        <f t="shared" si="71"/>
        <v>2.441742208506545</v>
      </c>
      <c r="P191">
        <v>93.273017999999993</v>
      </c>
      <c r="Q191" s="2">
        <f t="shared" si="72"/>
        <v>-1.7364753199816452E-2</v>
      </c>
      <c r="R191" s="11">
        <f t="shared" si="73"/>
        <v>3.5656041369975897</v>
      </c>
      <c r="S191">
        <v>472</v>
      </c>
      <c r="T191" s="2">
        <f t="shared" si="74"/>
        <v>-6.3516410675834578E-4</v>
      </c>
      <c r="U191" s="11">
        <f t="shared" si="75"/>
        <v>4.5842243150190232</v>
      </c>
      <c r="V191">
        <v>172.84150700000001</v>
      </c>
      <c r="W191" s="2">
        <f t="shared" si="76"/>
        <v>-3.4799513177758756E-2</v>
      </c>
      <c r="X191" s="11">
        <f t="shared" si="77"/>
        <v>4.2592139073703406</v>
      </c>
      <c r="Y191">
        <v>2422.755615</v>
      </c>
      <c r="Z191" s="2">
        <f t="shared" si="78"/>
        <v>-1.9553358204436044E-3</v>
      </c>
      <c r="AA191" s="11">
        <f t="shared" si="79"/>
        <v>17.198185407392046</v>
      </c>
      <c r="AB191">
        <v>618.12316899999996</v>
      </c>
      <c r="AC191" s="2">
        <f t="shared" si="80"/>
        <v>6.4207284562622924E-3</v>
      </c>
      <c r="AD191" s="11">
        <f t="shared" si="81"/>
        <v>3.7208535864044627</v>
      </c>
      <c r="AE191">
        <v>179.720001</v>
      </c>
      <c r="AF191" s="2">
        <f t="shared" si="82"/>
        <v>-1.1441154926713604E-2</v>
      </c>
      <c r="AG191" s="11">
        <f t="shared" si="83"/>
        <v>7.0397706339372865</v>
      </c>
      <c r="AH191">
        <v>158.797302</v>
      </c>
      <c r="AI191" s="2">
        <f t="shared" si="84"/>
        <v>-2.1893475663637085E-2</v>
      </c>
      <c r="AJ191" s="11">
        <f t="shared" si="85"/>
        <v>66.671136871126976</v>
      </c>
      <c r="AK191">
        <v>302.5</v>
      </c>
      <c r="AL191" s="2">
        <f t="shared" si="86"/>
        <v>-2.3405972558514954E-2</v>
      </c>
      <c r="AM191" s="11">
        <f t="shared" si="87"/>
        <v>33.057089765768517</v>
      </c>
      <c r="AN191">
        <v>17.549999</v>
      </c>
      <c r="AO191" s="2">
        <f t="shared" si="88"/>
        <v>-2.5000055555555623E-2</v>
      </c>
      <c r="AP191" s="11">
        <f t="shared" si="89"/>
        <v>18.040666318045929</v>
      </c>
      <c r="AQ191">
        <v>221.85000600000001</v>
      </c>
      <c r="AR191" s="2">
        <f t="shared" si="90"/>
        <v>-1.9664149098575168E-2</v>
      </c>
      <c r="AS191" s="11">
        <f t="shared" si="91"/>
        <v>2.5159115496021047</v>
      </c>
      <c r="AT191">
        <v>1329.75</v>
      </c>
      <c r="AU191" s="2">
        <f t="shared" si="92"/>
        <v>-6.6485069588285706E-3</v>
      </c>
      <c r="AV191" s="11">
        <f t="shared" si="93"/>
        <v>3.0794838564681557</v>
      </c>
      <c r="AW191" s="12">
        <f t="shared" si="64"/>
        <v>174.89421743795432</v>
      </c>
      <c r="AX191" s="7">
        <f t="shared" si="94"/>
        <v>-1.7867110239966233E-2</v>
      </c>
    </row>
    <row r="192" spans="3:50" x14ac:dyDescent="0.3">
      <c r="C192" s="8">
        <v>45121</v>
      </c>
      <c r="D192">
        <v>126.568962</v>
      </c>
      <c r="E192" s="2">
        <f t="shared" si="65"/>
        <v>1.3147442906788376E-2</v>
      </c>
      <c r="F192" s="11">
        <f t="shared" si="95"/>
        <v>3.0303623101873183</v>
      </c>
      <c r="G192">
        <v>227.071518</v>
      </c>
      <c r="H192" s="2">
        <f t="shared" si="66"/>
        <v>5.0021971413241051E-3</v>
      </c>
      <c r="I192" s="11">
        <f t="shared" si="67"/>
        <v>2.7426805535713923</v>
      </c>
      <c r="J192">
        <v>1141.104736</v>
      </c>
      <c r="K192" s="2">
        <f t="shared" si="68"/>
        <v>3.8013935636289409E-2</v>
      </c>
      <c r="L192" s="11">
        <f t="shared" si="69"/>
        <v>3.114319641229685</v>
      </c>
      <c r="M192">
        <v>1425.9499510000001</v>
      </c>
      <c r="N192" s="2">
        <f t="shared" si="70"/>
        <v>4.4575471445177151E-2</v>
      </c>
      <c r="O192" s="11">
        <f t="shared" si="71"/>
        <v>2.5505840185983124</v>
      </c>
      <c r="P192">
        <v>93.660850999999994</v>
      </c>
      <c r="Q192" s="2">
        <f t="shared" si="72"/>
        <v>4.1580406457952801E-3</v>
      </c>
      <c r="R192" s="11">
        <f t="shared" si="73"/>
        <v>3.5804300639260416</v>
      </c>
      <c r="S192">
        <v>472.89999399999999</v>
      </c>
      <c r="T192" s="2">
        <f t="shared" si="74"/>
        <v>1.906766949152594E-3</v>
      </c>
      <c r="U192" s="11">
        <f t="shared" si="75"/>
        <v>4.5929653624304034</v>
      </c>
      <c r="V192">
        <v>182.11421200000001</v>
      </c>
      <c r="W192" s="2">
        <f t="shared" si="76"/>
        <v>5.3648600738015917E-2</v>
      </c>
      <c r="X192" s="11">
        <f t="shared" si="77"/>
        <v>4.4877147737446563</v>
      </c>
      <c r="Y192">
        <v>2444.6088869999999</v>
      </c>
      <c r="Z192" s="2">
        <f t="shared" si="78"/>
        <v>9.0200067496282177E-3</v>
      </c>
      <c r="AA192" s="11">
        <f t="shared" si="79"/>
        <v>17.353313155848081</v>
      </c>
      <c r="AB192">
        <v>599.75366199999996</v>
      </c>
      <c r="AC192" s="2">
        <f t="shared" si="80"/>
        <v>-2.9718198445332855E-2</v>
      </c>
      <c r="AD192" s="11">
        <f t="shared" si="81"/>
        <v>3.6102765211376666</v>
      </c>
      <c r="AE192">
        <v>179.679993</v>
      </c>
      <c r="AF192" s="2">
        <f t="shared" si="82"/>
        <v>-2.2261295224457189E-4</v>
      </c>
      <c r="AG192" s="11">
        <f t="shared" si="83"/>
        <v>7.0382034898133412</v>
      </c>
      <c r="AH192">
        <v>158.15600599999999</v>
      </c>
      <c r="AI192" s="2">
        <f t="shared" si="84"/>
        <v>-4.0384565223910984E-3</v>
      </c>
      <c r="AJ192" s="11">
        <f t="shared" si="85"/>
        <v>66.401888383574544</v>
      </c>
      <c r="AK192">
        <v>303.75</v>
      </c>
      <c r="AL192" s="2">
        <f t="shared" si="86"/>
        <v>4.1322314049587749E-3</v>
      </c>
      <c r="AM192" s="11">
        <f t="shared" si="87"/>
        <v>33.193689310255166</v>
      </c>
      <c r="AN192">
        <v>17.700001</v>
      </c>
      <c r="AO192" s="2">
        <f t="shared" si="88"/>
        <v>8.5471229941380678E-3</v>
      </c>
      <c r="AP192" s="11">
        <f t="shared" si="89"/>
        <v>18.194862111962472</v>
      </c>
      <c r="AQ192">
        <v>221.050003</v>
      </c>
      <c r="AR192" s="2">
        <f t="shared" si="90"/>
        <v>-3.6060535423199092E-3</v>
      </c>
      <c r="AS192" s="11">
        <f t="shared" si="91"/>
        <v>2.5068390378464986</v>
      </c>
      <c r="AT192">
        <v>1350.75</v>
      </c>
      <c r="AU192" s="2">
        <f t="shared" si="92"/>
        <v>1.5792442188381273E-2</v>
      </c>
      <c r="AV192" s="11">
        <f t="shared" si="93"/>
        <v>3.1281164272414825</v>
      </c>
      <c r="AW192" s="12">
        <f t="shared" si="64"/>
        <v>175.52624516136706</v>
      </c>
      <c r="AX192" s="7">
        <f t="shared" si="94"/>
        <v>3.6137714137802757E-3</v>
      </c>
    </row>
    <row r="193" spans="3:50" x14ac:dyDescent="0.3">
      <c r="C193" s="8">
        <v>45124</v>
      </c>
      <c r="D193">
        <v>126.568962</v>
      </c>
      <c r="E193" s="2">
        <f t="shared" si="65"/>
        <v>0</v>
      </c>
      <c r="F193" s="11">
        <f t="shared" si="95"/>
        <v>3.0303623101873183</v>
      </c>
      <c r="G193">
        <v>226.23616000000001</v>
      </c>
      <c r="H193" s="2">
        <f t="shared" si="66"/>
        <v>-3.6788321466190155E-3</v>
      </c>
      <c r="I193" s="11">
        <f t="shared" si="67"/>
        <v>2.732590692183007</v>
      </c>
      <c r="J193">
        <v>1143.8808590000001</v>
      </c>
      <c r="K193" s="2">
        <f t="shared" si="68"/>
        <v>2.4328380317930609E-3</v>
      </c>
      <c r="L193" s="11">
        <f t="shared" si="69"/>
        <v>3.1218962764960287</v>
      </c>
      <c r="M193">
        <v>1422.9499510000001</v>
      </c>
      <c r="N193" s="2">
        <f t="shared" si="70"/>
        <v>-2.1038606564670603E-3</v>
      </c>
      <c r="O193" s="11">
        <f t="shared" si="71"/>
        <v>2.5452179452305699</v>
      </c>
      <c r="P193">
        <v>94.388030999999998</v>
      </c>
      <c r="Q193" s="2">
        <f t="shared" si="72"/>
        <v>7.7639696013438453E-3</v>
      </c>
      <c r="R193" s="11">
        <f t="shared" si="73"/>
        <v>3.608228414102101</v>
      </c>
      <c r="S193">
        <v>472.35000600000001</v>
      </c>
      <c r="T193" s="2">
        <f t="shared" si="74"/>
        <v>-1.1630112221993061E-3</v>
      </c>
      <c r="U193" s="11">
        <f t="shared" si="75"/>
        <v>4.5876236921707241</v>
      </c>
      <c r="V193">
        <v>180.469055</v>
      </c>
      <c r="W193" s="2">
        <f t="shared" si="76"/>
        <v>-9.0336552097318723E-3</v>
      </c>
      <c r="X193" s="11">
        <f t="shared" si="77"/>
        <v>4.4471743057990274</v>
      </c>
      <c r="Y193">
        <v>2441.19751</v>
      </c>
      <c r="Z193" s="2">
        <f t="shared" si="78"/>
        <v>-1.3954694422249059E-3</v>
      </c>
      <c r="AA193" s="11">
        <f t="shared" si="79"/>
        <v>17.329097137617737</v>
      </c>
      <c r="AB193">
        <v>610.98498500000005</v>
      </c>
      <c r="AC193" s="2">
        <f t="shared" si="80"/>
        <v>1.8726560105605694E-2</v>
      </c>
      <c r="AD193" s="11">
        <f t="shared" si="81"/>
        <v>3.6778845814086081</v>
      </c>
      <c r="AE193">
        <v>178.720001</v>
      </c>
      <c r="AF193" s="2">
        <f t="shared" si="82"/>
        <v>-5.3427873853489904E-3</v>
      </c>
      <c r="AG193" s="11">
        <f t="shared" si="83"/>
        <v>7.0005998649924477</v>
      </c>
      <c r="AH193">
        <v>159.043961</v>
      </c>
      <c r="AI193" s="2">
        <f t="shared" si="84"/>
        <v>5.6144247851075413E-3</v>
      </c>
      <c r="AJ193" s="11">
        <f t="shared" si="85"/>
        <v>66.774696791493227</v>
      </c>
      <c r="AK193">
        <v>305.60000600000001</v>
      </c>
      <c r="AL193" s="2">
        <f t="shared" si="86"/>
        <v>6.0905547325103004E-3</v>
      </c>
      <c r="AM193" s="11">
        <f t="shared" si="87"/>
        <v>33.395857291773218</v>
      </c>
      <c r="AN193">
        <v>18.200001</v>
      </c>
      <c r="AO193" s="2">
        <f t="shared" si="88"/>
        <v>2.8248585974656182E-2</v>
      </c>
      <c r="AP193" s="11">
        <f t="shared" si="89"/>
        <v>18.708841238629258</v>
      </c>
      <c r="AQ193">
        <v>223.5</v>
      </c>
      <c r="AR193" s="2">
        <f t="shared" si="90"/>
        <v>1.1083451557338364E-2</v>
      </c>
      <c r="AS193" s="11">
        <f t="shared" si="91"/>
        <v>2.5346234668845149</v>
      </c>
      <c r="AT193">
        <v>1342.9499510000001</v>
      </c>
      <c r="AU193" s="2">
        <f t="shared" si="92"/>
        <v>-5.7746059596519572E-3</v>
      </c>
      <c r="AV193" s="11">
        <f t="shared" si="93"/>
        <v>3.1100527874782489</v>
      </c>
      <c r="AW193" s="12">
        <f t="shared" si="64"/>
        <v>176.60474679644602</v>
      </c>
      <c r="AX193" s="7">
        <f t="shared" si="94"/>
        <v>6.1443895987602914E-3</v>
      </c>
    </row>
    <row r="194" spans="3:50" x14ac:dyDescent="0.3">
      <c r="C194" s="8">
        <v>45125</v>
      </c>
      <c r="D194">
        <v>126.519188</v>
      </c>
      <c r="E194" s="2">
        <f t="shared" si="65"/>
        <v>-3.932559706067984E-4</v>
      </c>
      <c r="F194" s="11">
        <f t="shared" si="95"/>
        <v>3.0291706021157352</v>
      </c>
      <c r="G194">
        <v>224.31973300000001</v>
      </c>
      <c r="H194" s="2">
        <f t="shared" si="66"/>
        <v>-8.4709137566690851E-3</v>
      </c>
      <c r="I194" s="11">
        <f t="shared" si="67"/>
        <v>2.709443152097248</v>
      </c>
      <c r="J194">
        <v>1157.215698</v>
      </c>
      <c r="K194" s="2">
        <f t="shared" si="68"/>
        <v>1.1657541862932552E-2</v>
      </c>
      <c r="L194" s="11">
        <f t="shared" si="69"/>
        <v>3.1582899130310143</v>
      </c>
      <c r="M194">
        <v>1475.1999510000001</v>
      </c>
      <c r="N194" s="2">
        <f t="shared" si="70"/>
        <v>3.671949246231776E-2</v>
      </c>
      <c r="O194" s="11">
        <f t="shared" si="71"/>
        <v>2.6386770563854198</v>
      </c>
      <c r="P194">
        <v>94.630424000000005</v>
      </c>
      <c r="Q194" s="2">
        <f t="shared" si="72"/>
        <v>2.5680480610936751E-3</v>
      </c>
      <c r="R194" s="11">
        <f t="shared" si="73"/>
        <v>3.6174945180849192</v>
      </c>
      <c r="S194">
        <v>472.5</v>
      </c>
      <c r="T194" s="2">
        <f t="shared" si="74"/>
        <v>3.1754842403874939E-4</v>
      </c>
      <c r="U194" s="11">
        <f t="shared" si="75"/>
        <v>4.5890804848442555</v>
      </c>
      <c r="V194">
        <v>173.73886100000001</v>
      </c>
      <c r="W194" s="2">
        <f t="shared" si="76"/>
        <v>-3.7292786843705628E-2</v>
      </c>
      <c r="X194" s="11">
        <f t="shared" si="77"/>
        <v>4.2813267823560599</v>
      </c>
      <c r="Y194">
        <v>2447.03125</v>
      </c>
      <c r="Z194" s="2">
        <f t="shared" si="78"/>
        <v>2.3897042234817256E-3</v>
      </c>
      <c r="AA194" s="11">
        <f t="shared" si="79"/>
        <v>17.370508554236626</v>
      </c>
      <c r="AB194">
        <v>602.89843800000006</v>
      </c>
      <c r="AC194" s="2">
        <f t="shared" si="80"/>
        <v>-1.323526305642353E-2</v>
      </c>
      <c r="AD194" s="11">
        <f t="shared" si="81"/>
        <v>3.6292068114825011</v>
      </c>
      <c r="AE194">
        <v>177.36000100000001</v>
      </c>
      <c r="AF194" s="2">
        <f t="shared" si="82"/>
        <v>-7.6096687130164931E-3</v>
      </c>
      <c r="AG194" s="11">
        <f t="shared" si="83"/>
        <v>6.9473276192274671</v>
      </c>
      <c r="AH194">
        <v>157.95867899999999</v>
      </c>
      <c r="AI194" s="2">
        <f t="shared" si="84"/>
        <v>-6.8237862863589349E-3</v>
      </c>
      <c r="AJ194" s="11">
        <f t="shared" si="85"/>
        <v>66.319040531251659</v>
      </c>
      <c r="AK194">
        <v>312.20001200000002</v>
      </c>
      <c r="AL194" s="2">
        <f t="shared" si="86"/>
        <v>2.1596877848228946E-2</v>
      </c>
      <c r="AM194" s="11">
        <f t="shared" si="87"/>
        <v>34.11710354234053</v>
      </c>
      <c r="AN194">
        <v>17.899999999999999</v>
      </c>
      <c r="AO194" s="2">
        <f t="shared" si="88"/>
        <v>-1.6483570522880853E-2</v>
      </c>
      <c r="AP194" s="11">
        <f t="shared" si="89"/>
        <v>18.400452734670932</v>
      </c>
      <c r="AQ194">
        <v>221.5</v>
      </c>
      <c r="AR194" s="2">
        <f t="shared" si="90"/>
        <v>-8.9485458612975632E-3</v>
      </c>
      <c r="AS194" s="11">
        <f t="shared" si="91"/>
        <v>2.5119422725499776</v>
      </c>
      <c r="AT194">
        <v>1346.150024</v>
      </c>
      <c r="AU194" s="2">
        <f t="shared" si="92"/>
        <v>2.382868399240845E-3</v>
      </c>
      <c r="AV194" s="11">
        <f t="shared" si="93"/>
        <v>3.1174636339855017</v>
      </c>
      <c r="AW194" s="12">
        <f t="shared" si="64"/>
        <v>176.43652820865984</v>
      </c>
      <c r="AX194" s="7">
        <f t="shared" si="94"/>
        <v>-9.5251453223998972E-4</v>
      </c>
    </row>
    <row r="195" spans="3:50" x14ac:dyDescent="0.3">
      <c r="C195" s="8">
        <v>45126</v>
      </c>
      <c r="D195">
        <v>126.32010699999999</v>
      </c>
      <c r="E195" s="2">
        <f t="shared" si="65"/>
        <v>-1.5735241677333756E-3</v>
      </c>
      <c r="F195" s="11">
        <f t="shared" si="95"/>
        <v>3.0244041289651187</v>
      </c>
      <c r="G195">
        <v>224.663712</v>
      </c>
      <c r="H195" s="2">
        <f t="shared" si="66"/>
        <v>1.5334317467290415E-3</v>
      </c>
      <c r="I195" s="11">
        <f t="shared" si="67"/>
        <v>2.7135978982426314</v>
      </c>
      <c r="J195">
        <v>1159.0500489999999</v>
      </c>
      <c r="K195" s="2">
        <f t="shared" si="68"/>
        <v>1.5851418220218516E-3</v>
      </c>
      <c r="L195" s="11">
        <f t="shared" si="69"/>
        <v>3.1632962504582296</v>
      </c>
      <c r="M195">
        <v>1474.9499510000001</v>
      </c>
      <c r="N195" s="2">
        <f t="shared" si="70"/>
        <v>-1.6946855226673829E-4</v>
      </c>
      <c r="O195" s="11">
        <f t="shared" si="71"/>
        <v>2.6382298836047746</v>
      </c>
      <c r="P195">
        <v>95.260650999999996</v>
      </c>
      <c r="Q195" s="2">
        <f t="shared" si="72"/>
        <v>6.6598771659311939E-3</v>
      </c>
      <c r="R195" s="11">
        <f t="shared" si="73"/>
        <v>3.6415865872237942</v>
      </c>
      <c r="S195">
        <v>478.85000600000001</v>
      </c>
      <c r="T195" s="2">
        <f t="shared" si="74"/>
        <v>1.3439166137566128E-2</v>
      </c>
      <c r="U195" s="11">
        <f t="shared" si="75"/>
        <v>4.6507538998987403</v>
      </c>
      <c r="V195">
        <v>172.243256</v>
      </c>
      <c r="W195" s="2">
        <f t="shared" si="76"/>
        <v>-8.6083504369238728E-3</v>
      </c>
      <c r="X195" s="11">
        <f t="shared" si="77"/>
        <v>4.2444716210785511</v>
      </c>
      <c r="Y195">
        <v>2466.263672</v>
      </c>
      <c r="Z195" s="2">
        <f t="shared" si="78"/>
        <v>7.8594917821339649E-3</v>
      </c>
      <c r="AA195" s="11">
        <f t="shared" si="79"/>
        <v>17.507031923470137</v>
      </c>
      <c r="AB195">
        <v>610.535706</v>
      </c>
      <c r="AC195" s="2">
        <f t="shared" si="80"/>
        <v>1.2667586310780798E-2</v>
      </c>
      <c r="AD195" s="11">
        <f t="shared" si="81"/>
        <v>3.6751801020066295</v>
      </c>
      <c r="AE195">
        <v>181.11999499999999</v>
      </c>
      <c r="AF195" s="2">
        <f t="shared" si="82"/>
        <v>2.1199785626974554E-2</v>
      </c>
      <c r="AG195" s="11">
        <f t="shared" si="83"/>
        <v>7.0946094754354485</v>
      </c>
      <c r="AH195">
        <v>160.17858899999999</v>
      </c>
      <c r="AI195" s="2">
        <f t="shared" si="84"/>
        <v>1.4053738699600027E-2</v>
      </c>
      <c r="AJ195" s="11">
        <f t="shared" si="85"/>
        <v>67.251070997686057</v>
      </c>
      <c r="AK195">
        <v>327.10000600000001</v>
      </c>
      <c r="AL195" s="2">
        <f t="shared" si="86"/>
        <v>4.7725795731231369E-2</v>
      </c>
      <c r="AM195" s="11">
        <f t="shared" si="87"/>
        <v>35.745369456943543</v>
      </c>
      <c r="AN195">
        <v>17.850000000000001</v>
      </c>
      <c r="AO195" s="2">
        <f t="shared" si="88"/>
        <v>-2.7932960893852776E-3</v>
      </c>
      <c r="AP195" s="11">
        <f t="shared" si="89"/>
        <v>18.349054822004256</v>
      </c>
      <c r="AQ195">
        <v>219.5</v>
      </c>
      <c r="AR195" s="2">
        <f t="shared" si="90"/>
        <v>-9.0293453724604733E-3</v>
      </c>
      <c r="AS195" s="11">
        <f t="shared" si="91"/>
        <v>2.4892610782154407</v>
      </c>
      <c r="AT195">
        <v>1334.099976</v>
      </c>
      <c r="AU195" s="2">
        <f t="shared" si="92"/>
        <v>-8.951489644663857E-3</v>
      </c>
      <c r="AV195" s="11">
        <f t="shared" si="93"/>
        <v>3.0895576905482645</v>
      </c>
      <c r="AW195" s="12">
        <f t="shared" ref="AW195:AW249" si="96">SUM(F195,I195,L195,O195,R195,U195,X195,AA195,AD195,AG195,AJ195,AM195,AP195,AS195,AV195)</f>
        <v>179.27747581578163</v>
      </c>
      <c r="AX195" s="7">
        <f t="shared" si="94"/>
        <v>1.6101810866296251E-2</v>
      </c>
    </row>
    <row r="196" spans="3:50" x14ac:dyDescent="0.3">
      <c r="C196" s="8">
        <v>45127</v>
      </c>
      <c r="D196">
        <v>125.424217</v>
      </c>
      <c r="E196" s="2">
        <f t="shared" ref="E196:E249" si="97">(D196/D195)-1</f>
        <v>-7.0922200849623529E-3</v>
      </c>
      <c r="F196" s="11">
        <f t="shared" si="95"/>
        <v>3.0029543892566291</v>
      </c>
      <c r="G196">
        <v>225.79390000000001</v>
      </c>
      <c r="H196" s="2">
        <f t="shared" ref="H196:H249" si="98">(G196/G195)-1</f>
        <v>5.0305765445557427E-3</v>
      </c>
      <c r="I196" s="11">
        <f t="shared" ref="I196:I249" si="99">I195*(1+H196)</f>
        <v>2.7272488601808864</v>
      </c>
      <c r="J196">
        <v>1155.8000489999999</v>
      </c>
      <c r="K196" s="2">
        <f t="shared" ref="K196:K249" si="100">(J196/J195)-1</f>
        <v>-2.804020415515307E-3</v>
      </c>
      <c r="L196" s="11">
        <f t="shared" ref="L196:L249" si="101">L195*(1+K196)</f>
        <v>3.1544263031916215</v>
      </c>
      <c r="M196">
        <v>1449.5</v>
      </c>
      <c r="N196" s="2">
        <f t="shared" ref="N196:N249" si="102">(M196/M195)-1</f>
        <v>-1.7254789549126959E-2</v>
      </c>
      <c r="O196" s="11">
        <f t="shared" ref="O196:O249" si="103">O195*(1+N196)</f>
        <v>2.5927077821809563</v>
      </c>
      <c r="P196">
        <v>95.745437999999993</v>
      </c>
      <c r="Q196" s="2">
        <f t="shared" ref="Q196:Q249" si="104">(P196/P195)-1</f>
        <v>5.0890582303495524E-3</v>
      </c>
      <c r="R196" s="11">
        <f t="shared" ref="R196:R249" si="105">R195*(1+Q196)</f>
        <v>3.660118833417036</v>
      </c>
      <c r="S196">
        <v>492.14999399999999</v>
      </c>
      <c r="T196" s="2">
        <f t="shared" ref="T196:T249" si="106">(S196/S195)-1</f>
        <v>2.7774851902163222E-2</v>
      </c>
      <c r="U196" s="11">
        <f t="shared" ref="U196:U249" si="107">U195*(1+T196)</f>
        <v>4.7799279007018356</v>
      </c>
      <c r="V196">
        <v>170.34883099999999</v>
      </c>
      <c r="W196" s="2">
        <f t="shared" ref="W196:W249" si="108">(V196/V195)-1</f>
        <v>-1.099854382687715E-2</v>
      </c>
      <c r="X196" s="11">
        <f t="shared" ref="X196:X249" si="109">X195*(1+W196)</f>
        <v>4.1977886139321825</v>
      </c>
      <c r="Y196">
        <v>2461.8635250000002</v>
      </c>
      <c r="Z196" s="2">
        <f t="shared" ref="Z196:Z249" si="110">(Y196/Y195)-1</f>
        <v>-1.7841348635815324E-3</v>
      </c>
      <c r="AA196" s="11">
        <f t="shared" ref="AA196:AA249" si="111">AA195*(1+Z196)</f>
        <v>17.475797017457641</v>
      </c>
      <c r="AB196">
        <v>608.23956299999998</v>
      </c>
      <c r="AC196" s="2">
        <f t="shared" ref="AC196:AC249" si="112">(AB196/AB195)-1</f>
        <v>-3.7608660352455026E-3</v>
      </c>
      <c r="AD196" s="11">
        <f t="shared" ref="AD196:AD249" si="113">AD195*(1+AC196)</f>
        <v>3.6613582419875828</v>
      </c>
      <c r="AE196">
        <v>180.96000699999999</v>
      </c>
      <c r="AF196" s="2">
        <f t="shared" ref="AF196:AF249" si="114">(AE196/AE195)-1</f>
        <v>-8.8332599611651297E-4</v>
      </c>
      <c r="AG196" s="11">
        <f t="shared" ref="AG196:AG249" si="115">AG195*(1+AF196)</f>
        <v>7.088342622453502</v>
      </c>
      <c r="AH196">
        <v>159.58660900000001</v>
      </c>
      <c r="AI196" s="2">
        <f t="shared" ref="AI196:AI249" si="116">(AH196/AH195)-1</f>
        <v>-3.6957498732865801E-3</v>
      </c>
      <c r="AJ196" s="11">
        <f t="shared" ref="AJ196:AJ249" si="117">AJ195*(1+AI196)</f>
        <v>67.002527860567966</v>
      </c>
      <c r="AK196">
        <v>324.64999399999999</v>
      </c>
      <c r="AL196" s="2">
        <f t="shared" ref="AL196:AL249" si="118">(AK196/AK195)-1</f>
        <v>-7.4901007491881E-3</v>
      </c>
      <c r="AM196" s="11">
        <f t="shared" ref="AM196:AM249" si="119">AM195*(1+AL196)</f>
        <v>35.477633038394082</v>
      </c>
      <c r="AN196">
        <v>18.700001</v>
      </c>
      <c r="AO196" s="2">
        <f t="shared" ref="AO196:AO249" si="120">(AN196/AN195)-1</f>
        <v>4.7619103641456606E-2</v>
      </c>
      <c r="AP196" s="11">
        <f t="shared" ref="AP196:AP249" si="121">AP195*(1+AO196)</f>
        <v>19.222820365296045</v>
      </c>
      <c r="AQ196">
        <v>218.14999399999999</v>
      </c>
      <c r="AR196" s="2">
        <f t="shared" ref="AR196:AR249" si="122">(AQ196/AQ195)-1</f>
        <v>-6.1503690205011452E-3</v>
      </c>
      <c r="AS196" s="11">
        <f t="shared" ref="AS196:AS249" si="123">AS195*(1+AR196)</f>
        <v>2.4739512039960454</v>
      </c>
      <c r="AT196">
        <v>1345.150024</v>
      </c>
      <c r="AU196" s="2">
        <f t="shared" ref="AU196:AU249" si="124">(AT196/AT195)-1</f>
        <v>8.2827735542962966E-3</v>
      </c>
      <c r="AV196" s="11">
        <f t="shared" ref="AV196:AV249" si="125">AV195*(1+AU196)</f>
        <v>3.1151477972820105</v>
      </c>
      <c r="AW196" s="12">
        <f t="shared" si="96"/>
        <v>179.63275083029603</v>
      </c>
      <c r="AX196" s="7">
        <f t="shared" ref="AX196:AX249" si="126">(AW196/AW195)-1</f>
        <v>1.9817046893244594E-3</v>
      </c>
    </row>
    <row r="197" spans="3:50" x14ac:dyDescent="0.3">
      <c r="C197" s="8">
        <v>45128</v>
      </c>
      <c r="D197">
        <v>124.379013</v>
      </c>
      <c r="E197" s="2">
        <f t="shared" si="97"/>
        <v>-8.3333508073644147E-3</v>
      </c>
      <c r="F197" s="11">
        <f t="shared" ref="F197:F249" si="127">F196*(1+E197)</f>
        <v>2.9779297168724388</v>
      </c>
      <c r="G197">
        <v>225.05682400000001</v>
      </c>
      <c r="H197" s="2">
        <f t="shared" si="98"/>
        <v>-3.2643751669110266E-3</v>
      </c>
      <c r="I197" s="11">
        <f t="shared" si="99"/>
        <v>2.7183460967277253</v>
      </c>
      <c r="J197">
        <v>1115.4499510000001</v>
      </c>
      <c r="K197" s="2">
        <f t="shared" si="100"/>
        <v>-3.4910967545736749E-2</v>
      </c>
      <c r="L197" s="11">
        <f t="shared" si="101"/>
        <v>3.0443022288954804</v>
      </c>
      <c r="M197">
        <v>1331.599976</v>
      </c>
      <c r="N197" s="2">
        <f t="shared" si="102"/>
        <v>-8.1338409106588516E-2</v>
      </c>
      <c r="O197" s="11">
        <f t="shared" si="103"/>
        <v>2.3818210559000859</v>
      </c>
      <c r="P197">
        <v>96.327179000000001</v>
      </c>
      <c r="Q197" s="2">
        <f t="shared" si="104"/>
        <v>6.0759135072316894E-3</v>
      </c>
      <c r="R197" s="11">
        <f t="shared" si="105"/>
        <v>3.6823573988750677</v>
      </c>
      <c r="S197">
        <v>490.45001200000002</v>
      </c>
      <c r="T197" s="2">
        <f t="shared" si="106"/>
        <v>-3.4541949014023077E-3</v>
      </c>
      <c r="U197" s="11">
        <f t="shared" si="107"/>
        <v>4.7634170981181603</v>
      </c>
      <c r="V197">
        <v>173.539444</v>
      </c>
      <c r="W197" s="2">
        <f t="shared" si="108"/>
        <v>1.8729879044488529E-2</v>
      </c>
      <c r="X197" s="11">
        <f t="shared" si="109"/>
        <v>4.2764126869254637</v>
      </c>
      <c r="Y197">
        <v>2557.3342290000001</v>
      </c>
      <c r="Z197" s="2">
        <f t="shared" si="110"/>
        <v>3.877985234782666E-2</v>
      </c>
      <c r="AA197" s="11">
        <f t="shared" si="111"/>
        <v>18.153505845455239</v>
      </c>
      <c r="AB197">
        <v>601.75036599999999</v>
      </c>
      <c r="AC197" s="2">
        <f t="shared" si="112"/>
        <v>-1.0668817674393871E-2</v>
      </c>
      <c r="AD197" s="11">
        <f t="shared" si="113"/>
        <v>3.622295878463178</v>
      </c>
      <c r="AE197">
        <v>181.60000600000001</v>
      </c>
      <c r="AF197" s="2">
        <f t="shared" si="114"/>
        <v>3.5366875289744026E-3</v>
      </c>
      <c r="AG197" s="11">
        <f t="shared" si="115"/>
        <v>7.1134118754074311</v>
      </c>
      <c r="AH197">
        <v>159.685272</v>
      </c>
      <c r="AI197" s="2">
        <f t="shared" si="116"/>
        <v>6.1824109565478125E-4</v>
      </c>
      <c r="AJ197" s="11">
        <f t="shared" si="117"/>
        <v>67.043951576804119</v>
      </c>
      <c r="AK197">
        <v>331.85000600000001</v>
      </c>
      <c r="AL197" s="2">
        <f t="shared" si="118"/>
        <v>2.2177767235689538E-2</v>
      </c>
      <c r="AM197" s="11">
        <f t="shared" si="119"/>
        <v>36.264447725992795</v>
      </c>
      <c r="AN197">
        <v>19.600000000000001</v>
      </c>
      <c r="AO197" s="2">
        <f t="shared" si="120"/>
        <v>4.8128286196348347E-2</v>
      </c>
      <c r="AP197" s="11">
        <f t="shared" si="121"/>
        <v>20.147981765338006</v>
      </c>
      <c r="AQ197">
        <v>217.39999399999999</v>
      </c>
      <c r="AR197" s="2">
        <f t="shared" si="122"/>
        <v>-3.4380014697593664E-3</v>
      </c>
      <c r="AS197" s="11">
        <f t="shared" si="123"/>
        <v>2.465445756120594</v>
      </c>
      <c r="AT197">
        <v>1342.9499510000001</v>
      </c>
      <c r="AU197" s="2">
        <f t="shared" si="124"/>
        <v>-1.6355595738367645E-3</v>
      </c>
      <c r="AV197" s="11">
        <f t="shared" si="125"/>
        <v>3.1100527874782493</v>
      </c>
      <c r="AW197" s="12">
        <f t="shared" si="96"/>
        <v>181.76567949337405</v>
      </c>
      <c r="AX197" s="7">
        <f t="shared" si="126"/>
        <v>1.1873829539542413E-2</v>
      </c>
    </row>
    <row r="198" spans="3:50" x14ac:dyDescent="0.3">
      <c r="C198" s="8">
        <v>45131</v>
      </c>
      <c r="D198">
        <v>125.424217</v>
      </c>
      <c r="E198" s="2">
        <f t="shared" si="97"/>
        <v>8.4033791134843216E-3</v>
      </c>
      <c r="F198" s="11">
        <f t="shared" si="127"/>
        <v>3.0029543892566291</v>
      </c>
      <c r="G198">
        <v>226.97323600000001</v>
      </c>
      <c r="H198" s="2">
        <f t="shared" si="98"/>
        <v>8.5152361343197036E-3</v>
      </c>
      <c r="I198" s="11">
        <f t="shared" si="99"/>
        <v>2.7414934556361681</v>
      </c>
      <c r="J198">
        <v>1112.900024</v>
      </c>
      <c r="K198" s="2">
        <f t="shared" si="100"/>
        <v>-2.286007541363877E-3</v>
      </c>
      <c r="L198" s="11">
        <f t="shared" si="101"/>
        <v>3.0373429310420343</v>
      </c>
      <c r="M198">
        <v>1336.599976</v>
      </c>
      <c r="N198" s="2">
        <f t="shared" si="102"/>
        <v>3.7548814134253927E-3</v>
      </c>
      <c r="O198" s="11">
        <f t="shared" si="103"/>
        <v>2.3907645115129905</v>
      </c>
      <c r="P198">
        <v>96.811965999999998</v>
      </c>
      <c r="Q198" s="2">
        <f t="shared" si="104"/>
        <v>5.0327125223921243E-3</v>
      </c>
      <c r="R198" s="11">
        <f t="shared" si="105"/>
        <v>3.7008896450683095</v>
      </c>
      <c r="S198">
        <v>471.35000600000001</v>
      </c>
      <c r="T198" s="2">
        <f t="shared" si="106"/>
        <v>-3.8943838378374895E-2</v>
      </c>
      <c r="U198" s="11">
        <f t="shared" si="107"/>
        <v>4.5779113525202595</v>
      </c>
      <c r="V198">
        <v>172.29312100000001</v>
      </c>
      <c r="W198" s="2">
        <f t="shared" si="108"/>
        <v>-7.1817851392907972E-3</v>
      </c>
      <c r="X198" s="11">
        <f t="shared" si="109"/>
        <v>4.245700409841028</v>
      </c>
      <c r="Y198">
        <v>2576.1218260000001</v>
      </c>
      <c r="Z198" s="2">
        <f t="shared" si="110"/>
        <v>7.3465551694220643E-3</v>
      </c>
      <c r="AA198" s="11">
        <f t="shared" si="111"/>
        <v>18.286871577667302</v>
      </c>
      <c r="AB198">
        <v>610.63562000000002</v>
      </c>
      <c r="AC198" s="2">
        <f t="shared" si="112"/>
        <v>1.4765681089756066E-2</v>
      </c>
      <c r="AD198" s="11">
        <f t="shared" si="113"/>
        <v>3.675781544217303</v>
      </c>
      <c r="AE198">
        <v>191.800003</v>
      </c>
      <c r="AF198" s="2">
        <f t="shared" si="114"/>
        <v>5.6167382505482921E-2</v>
      </c>
      <c r="AG198" s="11">
        <f t="shared" si="115"/>
        <v>7.5129536011324847</v>
      </c>
      <c r="AH198">
        <v>170.63681</v>
      </c>
      <c r="AI198" s="2">
        <f t="shared" si="116"/>
        <v>6.8582016756060016E-2</v>
      </c>
      <c r="AJ198" s="11">
        <f t="shared" si="117"/>
        <v>71.64196098723697</v>
      </c>
      <c r="AK198">
        <v>335.14999399999999</v>
      </c>
      <c r="AL198" s="2">
        <f t="shared" si="118"/>
        <v>9.9442155803366461E-3</v>
      </c>
      <c r="AM198" s="11">
        <f t="shared" si="119"/>
        <v>36.625069212081918</v>
      </c>
      <c r="AN198">
        <v>20</v>
      </c>
      <c r="AO198" s="2">
        <f t="shared" si="120"/>
        <v>2.0408163265306145E-2</v>
      </c>
      <c r="AP198" s="11">
        <f t="shared" si="121"/>
        <v>20.559165066671437</v>
      </c>
      <c r="AQ198">
        <v>217.35000600000001</v>
      </c>
      <c r="AR198" s="2">
        <f t="shared" si="122"/>
        <v>-2.299356089218163E-4</v>
      </c>
      <c r="AS198" s="11">
        <f t="shared" si="123"/>
        <v>2.4648788623493969</v>
      </c>
      <c r="AT198">
        <v>1307.099976</v>
      </c>
      <c r="AU198" s="2">
        <f t="shared" si="124"/>
        <v>-2.669494494065483E-2</v>
      </c>
      <c r="AV198" s="11">
        <f t="shared" si="125"/>
        <v>3.0270300995539872</v>
      </c>
      <c r="AW198" s="12">
        <f t="shared" si="96"/>
        <v>187.4907676457882</v>
      </c>
      <c r="AX198" s="7">
        <f t="shared" si="126"/>
        <v>3.1497080022869994E-2</v>
      </c>
    </row>
    <row r="199" spans="3:50" x14ac:dyDescent="0.3">
      <c r="C199" s="8">
        <v>45132</v>
      </c>
      <c r="D199">
        <v>126.469421</v>
      </c>
      <c r="E199" s="2">
        <f t="shared" si="97"/>
        <v>8.3333508073644147E-3</v>
      </c>
      <c r="F199" s="11">
        <f t="shared" si="127"/>
        <v>3.0279790616408193</v>
      </c>
      <c r="G199">
        <v>225.99046300000001</v>
      </c>
      <c r="H199" s="2">
        <f t="shared" si="98"/>
        <v>-4.3299069851566729E-3</v>
      </c>
      <c r="I199" s="11">
        <f t="shared" si="99"/>
        <v>2.7296230439728477</v>
      </c>
      <c r="J199">
        <v>1111.5500489999999</v>
      </c>
      <c r="K199" s="2">
        <f t="shared" si="100"/>
        <v>-1.2130245043467935E-3</v>
      </c>
      <c r="L199" s="11">
        <f t="shared" si="101"/>
        <v>3.0336585596385759</v>
      </c>
      <c r="M199">
        <v>1334.599976</v>
      </c>
      <c r="N199" s="2">
        <f t="shared" si="102"/>
        <v>-1.4963340086129318E-3</v>
      </c>
      <c r="O199" s="11">
        <f t="shared" si="103"/>
        <v>2.3871871292678288</v>
      </c>
      <c r="P199">
        <v>95.987831</v>
      </c>
      <c r="Q199" s="2">
        <f t="shared" si="104"/>
        <v>-8.5127390141007675E-3</v>
      </c>
      <c r="R199" s="11">
        <f t="shared" si="105"/>
        <v>3.6693849373998551</v>
      </c>
      <c r="S199">
        <v>462.29998799999998</v>
      </c>
      <c r="T199" s="2">
        <f t="shared" si="106"/>
        <v>-1.9200207669033187E-2</v>
      </c>
      <c r="U199" s="11">
        <f t="shared" si="107"/>
        <v>4.4900145038614463</v>
      </c>
      <c r="V199">
        <v>173.73886100000001</v>
      </c>
      <c r="W199" s="2">
        <f t="shared" si="108"/>
        <v>8.391164961252251E-3</v>
      </c>
      <c r="X199" s="11">
        <f t="shared" si="109"/>
        <v>4.2813267823560608</v>
      </c>
      <c r="Y199">
        <v>2532.267578</v>
      </c>
      <c r="Z199" s="2">
        <f t="shared" si="110"/>
        <v>-1.7023359515607073E-2</v>
      </c>
      <c r="AA199" s="11">
        <f t="shared" si="111"/>
        <v>17.975567588384934</v>
      </c>
      <c r="AB199">
        <v>609.886841</v>
      </c>
      <c r="AC199" s="2">
        <f t="shared" si="112"/>
        <v>-1.2262288269393462E-3</v>
      </c>
      <c r="AD199" s="11">
        <f t="shared" si="113"/>
        <v>3.671274194926252</v>
      </c>
      <c r="AE199">
        <v>190.60000600000001</v>
      </c>
      <c r="AF199" s="2">
        <f t="shared" si="114"/>
        <v>-6.2565014662695484E-3</v>
      </c>
      <c r="AG199" s="11">
        <f t="shared" si="115"/>
        <v>7.4659487959109843</v>
      </c>
      <c r="AH199">
        <v>169.84750399999999</v>
      </c>
      <c r="AI199" s="2">
        <f t="shared" si="116"/>
        <v>-4.6256490613016954E-3</v>
      </c>
      <c r="AJ199" s="11">
        <f t="shared" si="117"/>
        <v>71.310570417646545</v>
      </c>
      <c r="AK199">
        <v>325.45001200000002</v>
      </c>
      <c r="AL199" s="2">
        <f t="shared" si="118"/>
        <v>-2.8942211468456658E-2</v>
      </c>
      <c r="AM199" s="11">
        <f t="shared" si="119"/>
        <v>35.565058713898985</v>
      </c>
      <c r="AN199">
        <v>19</v>
      </c>
      <c r="AO199" s="2">
        <f t="shared" si="120"/>
        <v>-5.0000000000000044E-2</v>
      </c>
      <c r="AP199" s="11">
        <f t="shared" si="121"/>
        <v>19.531206813337864</v>
      </c>
      <c r="AQ199">
        <v>219.449997</v>
      </c>
      <c r="AR199" s="2">
        <f t="shared" si="122"/>
        <v>9.6617940742085295E-3</v>
      </c>
      <c r="AS199" s="11">
        <f t="shared" si="123"/>
        <v>2.488694014335286</v>
      </c>
      <c r="AT199">
        <v>1384</v>
      </c>
      <c r="AU199" s="2">
        <f t="shared" si="124"/>
        <v>5.8832549469804318E-2</v>
      </c>
      <c r="AV199" s="11">
        <f t="shared" si="125"/>
        <v>3.2051179976325836</v>
      </c>
      <c r="AW199" s="12">
        <f t="shared" si="96"/>
        <v>184.83261255421087</v>
      </c>
      <c r="AX199" s="7">
        <f t="shared" si="126"/>
        <v>-1.4177525245398614E-2</v>
      </c>
    </row>
    <row r="200" spans="3:50" x14ac:dyDescent="0.3">
      <c r="C200" s="8">
        <v>45133</v>
      </c>
      <c r="D200">
        <v>125.424217</v>
      </c>
      <c r="E200" s="2">
        <f t="shared" si="97"/>
        <v>-8.2644799963146331E-3</v>
      </c>
      <c r="F200" s="11">
        <f t="shared" si="127"/>
        <v>3.0029543892566291</v>
      </c>
      <c r="G200">
        <v>226.530991</v>
      </c>
      <c r="H200" s="2">
        <f t="shared" si="98"/>
        <v>2.3918177467514568E-3</v>
      </c>
      <c r="I200" s="11">
        <f t="shared" si="99"/>
        <v>2.7361518048113638</v>
      </c>
      <c r="J200">
        <v>1115</v>
      </c>
      <c r="K200" s="2">
        <f t="shared" si="100"/>
        <v>3.1037297898586225E-3</v>
      </c>
      <c r="L200" s="11">
        <f t="shared" si="101"/>
        <v>3.0430742160823856</v>
      </c>
      <c r="M200">
        <v>1348.849976</v>
      </c>
      <c r="N200" s="2">
        <f t="shared" si="102"/>
        <v>1.0677356703324259E-2</v>
      </c>
      <c r="O200" s="11">
        <f t="shared" si="103"/>
        <v>2.4126759777646063</v>
      </c>
      <c r="P200">
        <v>96.569571999999994</v>
      </c>
      <c r="Q200" s="2">
        <f t="shared" si="104"/>
        <v>6.0605703237528452E-3</v>
      </c>
      <c r="R200" s="11">
        <f t="shared" si="105"/>
        <v>3.6916235028578863</v>
      </c>
      <c r="S200">
        <v>472.25</v>
      </c>
      <c r="T200" s="2">
        <f t="shared" si="106"/>
        <v>2.1522847195055483E-2</v>
      </c>
      <c r="U200" s="11">
        <f t="shared" si="107"/>
        <v>4.5866523999316389</v>
      </c>
      <c r="V200">
        <v>173.788712</v>
      </c>
      <c r="W200" s="2">
        <f t="shared" si="108"/>
        <v>2.8693062515228185E-4</v>
      </c>
      <c r="X200" s="11">
        <f t="shared" si="109"/>
        <v>4.2825552261262034</v>
      </c>
      <c r="Y200">
        <v>2616.6633299999999</v>
      </c>
      <c r="Z200" s="2">
        <f t="shared" si="110"/>
        <v>3.3328133540554195E-2</v>
      </c>
      <c r="AA200" s="11">
        <f t="shared" si="111"/>
        <v>18.574659705437885</v>
      </c>
      <c r="AB200">
        <v>606.94171100000005</v>
      </c>
      <c r="AC200" s="2">
        <f t="shared" si="112"/>
        <v>-4.8289777742556161E-3</v>
      </c>
      <c r="AD200" s="11">
        <f t="shared" si="113"/>
        <v>3.6535456934357549</v>
      </c>
      <c r="AE200">
        <v>194.16000399999999</v>
      </c>
      <c r="AF200" s="2">
        <f t="shared" si="114"/>
        <v>1.8677848310246103E-2</v>
      </c>
      <c r="AG200" s="11">
        <f t="shared" si="115"/>
        <v>7.6053966550130738</v>
      </c>
      <c r="AH200">
        <v>171.22879</v>
      </c>
      <c r="AI200" s="2">
        <f t="shared" si="116"/>
        <v>8.1325069104343228E-3</v>
      </c>
      <c r="AJ200" s="11">
        <f t="shared" si="117"/>
        <v>71.890504124355076</v>
      </c>
      <c r="AK200">
        <v>313.5</v>
      </c>
      <c r="AL200" s="2">
        <f t="shared" si="118"/>
        <v>-3.6718425439787761E-2</v>
      </c>
      <c r="AM200" s="11">
        <f t="shared" si="119"/>
        <v>34.259165757251012</v>
      </c>
      <c r="AN200">
        <v>18.049999</v>
      </c>
      <c r="AO200" s="2">
        <f t="shared" si="120"/>
        <v>-5.0000052631578917E-2</v>
      </c>
      <c r="AP200" s="11">
        <f t="shared" si="121"/>
        <v>18.554645444712719</v>
      </c>
      <c r="AQ200">
        <v>221.5</v>
      </c>
      <c r="AR200" s="2">
        <f t="shared" si="122"/>
        <v>9.341549455569087E-3</v>
      </c>
      <c r="AS200" s="11">
        <f t="shared" si="123"/>
        <v>2.511942272549978</v>
      </c>
      <c r="AT200">
        <v>1372.0500489999999</v>
      </c>
      <c r="AU200" s="2">
        <f t="shared" si="124"/>
        <v>-8.6343576589595905E-3</v>
      </c>
      <c r="AV200" s="11">
        <f t="shared" si="125"/>
        <v>3.1774438625018555</v>
      </c>
      <c r="AW200" s="12">
        <f t="shared" si="96"/>
        <v>183.98299103208808</v>
      </c>
      <c r="AX200" s="7">
        <f t="shared" si="126"/>
        <v>-4.5967078557286323E-3</v>
      </c>
    </row>
    <row r="201" spans="3:50" x14ac:dyDescent="0.3">
      <c r="C201" s="8">
        <v>45134</v>
      </c>
      <c r="D201">
        <v>126.668503</v>
      </c>
      <c r="E201" s="2">
        <f t="shared" si="97"/>
        <v>9.9206200346462214E-3</v>
      </c>
      <c r="F201" s="11">
        <f t="shared" si="127"/>
        <v>3.0327455587338172</v>
      </c>
      <c r="G201">
        <v>225.10595699999999</v>
      </c>
      <c r="H201" s="2">
        <f t="shared" si="98"/>
        <v>-6.2906801127268208E-3</v>
      </c>
      <c r="I201" s="11">
        <f t="shared" si="99"/>
        <v>2.7189395490674353</v>
      </c>
      <c r="J201">
        <v>1117.349976</v>
      </c>
      <c r="K201" s="2">
        <f t="shared" si="100"/>
        <v>2.107601793722047E-3</v>
      </c>
      <c r="L201" s="11">
        <f t="shared" si="101"/>
        <v>3.04948780475863</v>
      </c>
      <c r="M201">
        <v>1353.150024</v>
      </c>
      <c r="N201" s="2">
        <f t="shared" si="102"/>
        <v>3.1879364469811211E-3</v>
      </c>
      <c r="O201" s="11">
        <f t="shared" si="103"/>
        <v>2.420367435448878</v>
      </c>
      <c r="P201">
        <v>95.599997999999999</v>
      </c>
      <c r="Q201" s="2">
        <f t="shared" si="104"/>
        <v>-1.0040160476221138E-2</v>
      </c>
      <c r="R201" s="11">
        <f t="shared" si="105"/>
        <v>3.6545590104714036</v>
      </c>
      <c r="S201">
        <v>465.04998799999998</v>
      </c>
      <c r="T201" s="2">
        <f t="shared" si="106"/>
        <v>-1.5246187400741129E-2</v>
      </c>
      <c r="U201" s="11">
        <f t="shared" si="107"/>
        <v>4.5167234379002217</v>
      </c>
      <c r="V201">
        <v>175.18460099999999</v>
      </c>
      <c r="W201" s="2">
        <f t="shared" si="108"/>
        <v>8.0321039493058688E-3</v>
      </c>
      <c r="X201" s="11">
        <f t="shared" si="109"/>
        <v>4.3169531548710918</v>
      </c>
      <c r="Y201">
        <v>2630.4572750000002</v>
      </c>
      <c r="Z201" s="2">
        <f t="shared" si="110"/>
        <v>5.2715780596812589E-3</v>
      </c>
      <c r="AA201" s="11">
        <f t="shared" si="111"/>
        <v>18.672577474007117</v>
      </c>
      <c r="AB201">
        <v>601.95001200000002</v>
      </c>
      <c r="AC201" s="2">
        <f t="shared" si="112"/>
        <v>-8.2243466045127667E-3</v>
      </c>
      <c r="AD201" s="11">
        <f t="shared" si="113"/>
        <v>3.6234976673175141</v>
      </c>
      <c r="AE201">
        <v>202.679993</v>
      </c>
      <c r="AF201" s="2">
        <f t="shared" si="114"/>
        <v>4.3881277423129861E-2</v>
      </c>
      <c r="AG201" s="11">
        <f t="shared" si="115"/>
        <v>7.9391311755446461</v>
      </c>
      <c r="AH201">
        <v>185.68283099999999</v>
      </c>
      <c r="AI201" s="2">
        <f t="shared" si="116"/>
        <v>8.4413614089079214E-2</v>
      </c>
      <c r="AJ201" s="11">
        <f t="shared" si="117"/>
        <v>77.959041396177739</v>
      </c>
      <c r="AK201">
        <v>322</v>
      </c>
      <c r="AL201" s="2">
        <f t="shared" si="118"/>
        <v>2.7113237639553533E-2</v>
      </c>
      <c r="AM201" s="11">
        <f t="shared" si="119"/>
        <v>35.188042659760214</v>
      </c>
      <c r="AN201">
        <v>17.850000000000001</v>
      </c>
      <c r="AO201" s="2">
        <f t="shared" si="120"/>
        <v>-1.1080277622176005E-2</v>
      </c>
      <c r="AP201" s="11">
        <f t="shared" si="121"/>
        <v>18.349054822004259</v>
      </c>
      <c r="AQ201">
        <v>220.89999399999999</v>
      </c>
      <c r="AR201" s="2">
        <f t="shared" si="122"/>
        <v>-2.708830699774345E-3</v>
      </c>
      <c r="AS201" s="11">
        <f t="shared" si="123"/>
        <v>2.5051378462060336</v>
      </c>
      <c r="AT201">
        <v>1355.8000489999999</v>
      </c>
      <c r="AU201" s="2">
        <f t="shared" si="124"/>
        <v>-1.1843591282871602E-2</v>
      </c>
      <c r="AV201" s="11">
        <f t="shared" si="125"/>
        <v>3.1398115160701145</v>
      </c>
      <c r="AW201" s="12">
        <f t="shared" si="96"/>
        <v>191.08607050833913</v>
      </c>
      <c r="AX201" s="7">
        <f t="shared" si="126"/>
        <v>3.8607261662640502E-2</v>
      </c>
    </row>
    <row r="202" spans="3:50" x14ac:dyDescent="0.3">
      <c r="C202" s="8">
        <v>45135</v>
      </c>
      <c r="D202">
        <v>129.555252</v>
      </c>
      <c r="E202" s="2">
        <f t="shared" si="97"/>
        <v>2.2789793292180782E-2</v>
      </c>
      <c r="F202" s="11">
        <f t="shared" si="127"/>
        <v>3.1018612031251402</v>
      </c>
      <c r="G202">
        <v>223.18954500000001</v>
      </c>
      <c r="H202" s="2">
        <f t="shared" si="98"/>
        <v>-8.5133775469121709E-3</v>
      </c>
      <c r="I202" s="11">
        <f t="shared" si="99"/>
        <v>2.695792190158993</v>
      </c>
      <c r="J202">
        <v>1103.5500489999999</v>
      </c>
      <c r="K202" s="2">
        <f t="shared" si="100"/>
        <v>-1.2350586026235399E-2</v>
      </c>
      <c r="L202" s="11">
        <f t="shared" si="101"/>
        <v>3.011824843290003</v>
      </c>
      <c r="M202">
        <v>1340.5</v>
      </c>
      <c r="N202" s="2">
        <f t="shared" si="102"/>
        <v>-9.3485746411220427E-3</v>
      </c>
      <c r="O202" s="11">
        <f t="shared" si="103"/>
        <v>2.3977404498196431</v>
      </c>
      <c r="P202">
        <v>95.25</v>
      </c>
      <c r="Q202" s="2">
        <f t="shared" si="104"/>
        <v>-3.661067022198039E-3</v>
      </c>
      <c r="R202" s="11">
        <f t="shared" si="105"/>
        <v>3.6411794249974903</v>
      </c>
      <c r="S202">
        <v>468.45001200000002</v>
      </c>
      <c r="T202" s="2">
        <f t="shared" si="106"/>
        <v>7.311093619467135E-3</v>
      </c>
      <c r="U202" s="11">
        <f t="shared" si="107"/>
        <v>4.5497456258079518</v>
      </c>
      <c r="V202">
        <v>174.73593099999999</v>
      </c>
      <c r="W202" s="2">
        <f t="shared" si="108"/>
        <v>-2.5611269337536546E-3</v>
      </c>
      <c r="X202" s="11">
        <f t="shared" si="109"/>
        <v>4.3058968898743988</v>
      </c>
      <c r="Y202">
        <v>2619.9265140000002</v>
      </c>
      <c r="Z202" s="2">
        <f t="shared" si="110"/>
        <v>-4.0033955693121737E-3</v>
      </c>
      <c r="AA202" s="11">
        <f t="shared" si="111"/>
        <v>18.59782376008004</v>
      </c>
      <c r="AB202">
        <v>605.04486099999997</v>
      </c>
      <c r="AC202" s="2">
        <f t="shared" si="112"/>
        <v>5.1413721044994976E-3</v>
      </c>
      <c r="AD202" s="11">
        <f t="shared" si="113"/>
        <v>3.6421274171449793</v>
      </c>
      <c r="AE202">
        <v>204.679993</v>
      </c>
      <c r="AF202" s="2">
        <f t="shared" si="114"/>
        <v>9.8677721979198996E-3</v>
      </c>
      <c r="AG202" s="11">
        <f t="shared" si="115"/>
        <v>8.0174727134343247</v>
      </c>
      <c r="AH202">
        <v>191.651917</v>
      </c>
      <c r="AI202" s="2">
        <f t="shared" si="116"/>
        <v>3.2146677039839089E-2</v>
      </c>
      <c r="AJ202" s="11">
        <f t="shared" si="117"/>
        <v>80.465165522276109</v>
      </c>
      <c r="AK202">
        <v>321.75</v>
      </c>
      <c r="AL202" s="2">
        <f t="shared" si="118"/>
        <v>-7.763975155279379E-4</v>
      </c>
      <c r="AM202" s="11">
        <f t="shared" si="119"/>
        <v>35.160722750862888</v>
      </c>
      <c r="AN202">
        <v>18.049999</v>
      </c>
      <c r="AO202" s="2">
        <f t="shared" si="120"/>
        <v>1.1204425770308113E-2</v>
      </c>
      <c r="AP202" s="11">
        <f t="shared" si="121"/>
        <v>18.554645444712719</v>
      </c>
      <c r="AQ202">
        <v>234.64999399999999</v>
      </c>
      <c r="AR202" s="2">
        <f t="shared" si="122"/>
        <v>6.2245361582037972E-2</v>
      </c>
      <c r="AS202" s="11">
        <f t="shared" si="123"/>
        <v>2.6610710572559761</v>
      </c>
      <c r="AT202">
        <v>1357.849976</v>
      </c>
      <c r="AU202" s="2">
        <f t="shared" si="124"/>
        <v>1.5119685247924064E-3</v>
      </c>
      <c r="AV202" s="11">
        <f t="shared" si="125"/>
        <v>3.1445588122561934</v>
      </c>
      <c r="AW202" s="12">
        <f t="shared" si="96"/>
        <v>193.94762810509684</v>
      </c>
      <c r="AX202" s="7">
        <f t="shared" si="126"/>
        <v>1.4975228645108585E-2</v>
      </c>
    </row>
    <row r="203" spans="3:50" x14ac:dyDescent="0.3">
      <c r="C203" s="8">
        <v>45138</v>
      </c>
      <c r="D203">
        <v>130.10273699999999</v>
      </c>
      <c r="E203" s="2">
        <f t="shared" si="97"/>
        <v>4.2258803988894922E-3</v>
      </c>
      <c r="F203" s="11">
        <f t="shared" si="127"/>
        <v>3.1149692975835026</v>
      </c>
      <c r="G203">
        <v>225.30252100000001</v>
      </c>
      <c r="H203" s="2">
        <f t="shared" si="98"/>
        <v>9.4671818072840086E-3</v>
      </c>
      <c r="I203" s="11">
        <f t="shared" si="99"/>
        <v>2.7213137449378846</v>
      </c>
      <c r="J203">
        <v>1116.6999510000001</v>
      </c>
      <c r="K203" s="2">
        <f t="shared" si="100"/>
        <v>1.191599965213741E-2</v>
      </c>
      <c r="L203" s="11">
        <f t="shared" si="101"/>
        <v>3.0477137470749454</v>
      </c>
      <c r="M203">
        <v>1355.6999510000001</v>
      </c>
      <c r="N203" s="2">
        <f t="shared" si="102"/>
        <v>1.1339016038791616E-2</v>
      </c>
      <c r="O203" s="11">
        <f t="shared" si="103"/>
        <v>2.4249284672370073</v>
      </c>
      <c r="P203">
        <v>93.75</v>
      </c>
      <c r="Q203" s="2">
        <f t="shared" si="104"/>
        <v>-1.5748031496062964E-2</v>
      </c>
      <c r="R203" s="11">
        <f t="shared" si="105"/>
        <v>3.5838380167298132</v>
      </c>
      <c r="S203">
        <v>465.70001200000002</v>
      </c>
      <c r="T203" s="2">
        <f t="shared" si="106"/>
        <v>-5.8704235874798005E-3</v>
      </c>
      <c r="U203" s="11">
        <f t="shared" si="107"/>
        <v>4.5230366917691756</v>
      </c>
      <c r="V203">
        <v>174.18753100000001</v>
      </c>
      <c r="W203" s="2">
        <f t="shared" si="108"/>
        <v>-3.1384500993100195E-3</v>
      </c>
      <c r="X203" s="11">
        <f t="shared" si="109"/>
        <v>4.2923830473527538</v>
      </c>
      <c r="Y203">
        <v>2651.3710940000001</v>
      </c>
      <c r="Z203" s="2">
        <f t="shared" si="110"/>
        <v>1.20020847271749E-2</v>
      </c>
      <c r="AA203" s="11">
        <f t="shared" si="111"/>
        <v>18.821036416589585</v>
      </c>
      <c r="AB203">
        <v>593.91339100000005</v>
      </c>
      <c r="AC203" s="2">
        <f t="shared" si="112"/>
        <v>-1.8397759765452992E-2</v>
      </c>
      <c r="AD203" s="11">
        <f t="shared" si="113"/>
        <v>3.5751204318891761</v>
      </c>
      <c r="AE203">
        <v>209.11999499999999</v>
      </c>
      <c r="AF203" s="2">
        <f t="shared" si="114"/>
        <v>2.1692408402613106E-2</v>
      </c>
      <c r="AG203" s="11">
        <f t="shared" si="115"/>
        <v>8.1913910058909494</v>
      </c>
      <c r="AH203">
        <v>200.23554999999999</v>
      </c>
      <c r="AI203" s="2">
        <f t="shared" si="116"/>
        <v>4.4787618795381068E-2</v>
      </c>
      <c r="AJ203" s="11">
        <f t="shared" si="117"/>
        <v>84.069008681995058</v>
      </c>
      <c r="AK203">
        <v>333.89999399999999</v>
      </c>
      <c r="AL203" s="2">
        <f t="shared" si="118"/>
        <v>3.7762219114219064E-2</v>
      </c>
      <c r="AM203" s="11">
        <f t="shared" si="119"/>
        <v>36.488469667595282</v>
      </c>
      <c r="AN203">
        <v>18.950001</v>
      </c>
      <c r="AO203" s="2">
        <f t="shared" si="120"/>
        <v>4.9861609410615459E-2</v>
      </c>
      <c r="AP203" s="11">
        <f t="shared" si="121"/>
        <v>19.479809928629439</v>
      </c>
      <c r="AQ203">
        <v>236.699997</v>
      </c>
      <c r="AR203" s="2">
        <f t="shared" si="122"/>
        <v>8.7364289470215351E-3</v>
      </c>
      <c r="AS203" s="11">
        <f t="shared" si="123"/>
        <v>2.6843193154706686</v>
      </c>
      <c r="AT203">
        <v>1376.6999510000001</v>
      </c>
      <c r="AU203" s="2">
        <f t="shared" si="124"/>
        <v>1.388222214027568E-2</v>
      </c>
      <c r="AV203" s="11">
        <f t="shared" si="125"/>
        <v>3.1882122762210954</v>
      </c>
      <c r="AW203" s="12">
        <f t="shared" si="96"/>
        <v>200.20555073696636</v>
      </c>
      <c r="AX203" s="7">
        <f t="shared" si="126"/>
        <v>3.2266043637710684E-2</v>
      </c>
    </row>
    <row r="204" spans="3:50" x14ac:dyDescent="0.3">
      <c r="C204" s="8">
        <v>45139</v>
      </c>
      <c r="D204">
        <v>129.853882</v>
      </c>
      <c r="E204" s="2">
        <f t="shared" si="97"/>
        <v>-1.912757607858695E-3</v>
      </c>
      <c r="F204" s="11">
        <f t="shared" si="127"/>
        <v>3.1090111163613035</v>
      </c>
      <c r="G204">
        <v>236.21139500000001</v>
      </c>
      <c r="H204" s="2">
        <f t="shared" si="98"/>
        <v>4.8418783560792988E-2</v>
      </c>
      <c r="I204" s="11">
        <f t="shared" si="99"/>
        <v>2.8530764461550429</v>
      </c>
      <c r="J204">
        <v>1138.5</v>
      </c>
      <c r="K204" s="2">
        <f t="shared" si="100"/>
        <v>1.9521850055136181E-2</v>
      </c>
      <c r="L204" s="11">
        <f t="shared" si="101"/>
        <v>3.1072107578563197</v>
      </c>
      <c r="M204">
        <v>1365.1999510000001</v>
      </c>
      <c r="N204" s="2">
        <f t="shared" si="102"/>
        <v>7.0074502790919979E-3</v>
      </c>
      <c r="O204" s="11">
        <f t="shared" si="103"/>
        <v>2.4419210329015253</v>
      </c>
      <c r="P204">
        <v>94</v>
      </c>
      <c r="Q204" s="2">
        <f t="shared" si="104"/>
        <v>2.666666666666595E-3</v>
      </c>
      <c r="R204" s="11">
        <f t="shared" si="105"/>
        <v>3.5933949181077591</v>
      </c>
      <c r="S204">
        <v>464.79998799999998</v>
      </c>
      <c r="T204" s="2">
        <f t="shared" si="106"/>
        <v>-1.9326261043772774E-3</v>
      </c>
      <c r="U204" s="11">
        <f t="shared" si="107"/>
        <v>4.514295352987606</v>
      </c>
      <c r="V204">
        <v>172.04385400000001</v>
      </c>
      <c r="W204" s="2">
        <f t="shared" si="108"/>
        <v>-1.2306719015381162E-2</v>
      </c>
      <c r="X204" s="11">
        <f t="shared" si="109"/>
        <v>4.2395578952825979</v>
      </c>
      <c r="Y204">
        <v>2660.6499020000001</v>
      </c>
      <c r="Z204" s="2">
        <f t="shared" si="110"/>
        <v>3.4996262956166202E-3</v>
      </c>
      <c r="AA204" s="11">
        <f t="shared" si="111"/>
        <v>18.88690301054384</v>
      </c>
      <c r="AB204">
        <v>571.35082999999997</v>
      </c>
      <c r="AC204" s="2">
        <f t="shared" si="112"/>
        <v>-3.798964856140119E-2</v>
      </c>
      <c r="AD204" s="11">
        <f t="shared" si="113"/>
        <v>3.4393028631170215</v>
      </c>
      <c r="AE204">
        <v>207.08000200000001</v>
      </c>
      <c r="AF204" s="2">
        <f t="shared" si="114"/>
        <v>-9.7551312584910344E-3</v>
      </c>
      <c r="AG204" s="11">
        <f t="shared" si="115"/>
        <v>8.1114829114388609</v>
      </c>
      <c r="AH204">
        <v>197.32501199999999</v>
      </c>
      <c r="AI204" s="2">
        <f t="shared" si="116"/>
        <v>-1.4535570731570857E-2</v>
      </c>
      <c r="AJ204" s="11">
        <f t="shared" si="117"/>
        <v>82.847017659964877</v>
      </c>
      <c r="AK204">
        <v>335.75</v>
      </c>
      <c r="AL204" s="2">
        <f t="shared" si="118"/>
        <v>5.5405990812926742E-3</v>
      </c>
      <c r="AM204" s="11">
        <f t="shared" si="119"/>
        <v>36.690637649113334</v>
      </c>
      <c r="AN204">
        <v>19.299999</v>
      </c>
      <c r="AO204" s="2">
        <f t="shared" si="120"/>
        <v>1.8469550476540864E-2</v>
      </c>
      <c r="AP204" s="11">
        <f t="shared" si="121"/>
        <v>19.839593261379683</v>
      </c>
      <c r="AQ204">
        <v>244.39999399999999</v>
      </c>
      <c r="AR204" s="2">
        <f t="shared" si="122"/>
        <v>3.2530617226834924E-2</v>
      </c>
      <c r="AS204" s="11">
        <f t="shared" si="123"/>
        <v>2.7716418796368445</v>
      </c>
      <c r="AT204">
        <v>1369.6999510000001</v>
      </c>
      <c r="AU204" s="2">
        <f t="shared" si="124"/>
        <v>-5.0846228293357498E-3</v>
      </c>
      <c r="AV204" s="11">
        <f t="shared" si="125"/>
        <v>3.1720014192966532</v>
      </c>
      <c r="AW204" s="12">
        <f t="shared" si="96"/>
        <v>199.61704817414329</v>
      </c>
      <c r="AX204" s="7">
        <f t="shared" si="126"/>
        <v>-2.9394917406473375E-3</v>
      </c>
    </row>
    <row r="205" spans="3:50" x14ac:dyDescent="0.3">
      <c r="C205" s="8">
        <v>45140</v>
      </c>
      <c r="D205">
        <v>124.77718400000001</v>
      </c>
      <c r="E205" s="2">
        <f t="shared" si="97"/>
        <v>-3.9095465778989924E-2</v>
      </c>
      <c r="F205" s="11">
        <f t="shared" si="127"/>
        <v>2.987462878655101</v>
      </c>
      <c r="G205">
        <v>230.51126099999999</v>
      </c>
      <c r="H205" s="2">
        <f t="shared" si="98"/>
        <v>-2.4131494587718905E-2</v>
      </c>
      <c r="I205" s="11">
        <f t="shared" si="99"/>
        <v>2.784227447336304</v>
      </c>
      <c r="J205">
        <v>1130.900024</v>
      </c>
      <c r="K205" s="2">
        <f t="shared" si="100"/>
        <v>-6.6754290733420651E-3</v>
      </c>
      <c r="L205" s="11">
        <f t="shared" si="101"/>
        <v>3.0864687928263246</v>
      </c>
      <c r="M205">
        <v>1356.849976</v>
      </c>
      <c r="N205" s="2">
        <f t="shared" si="102"/>
        <v>-6.1163018603126451E-3</v>
      </c>
      <c r="O205" s="11">
        <f t="shared" si="103"/>
        <v>2.426985506745253</v>
      </c>
      <c r="P205">
        <v>93.849997999999999</v>
      </c>
      <c r="Q205" s="2">
        <f t="shared" si="104"/>
        <v>-1.5957659574468153E-3</v>
      </c>
      <c r="R205" s="11">
        <f t="shared" si="105"/>
        <v>3.5876607008257806</v>
      </c>
      <c r="S205">
        <v>460.10000600000001</v>
      </c>
      <c r="T205" s="2">
        <f t="shared" si="106"/>
        <v>-1.0111837610460528E-2</v>
      </c>
      <c r="U205" s="11">
        <f t="shared" si="107"/>
        <v>4.4686475314525387</v>
      </c>
      <c r="V205">
        <v>167.75645399999999</v>
      </c>
      <c r="W205" s="2">
        <f t="shared" si="108"/>
        <v>-2.4920390355821831E-2</v>
      </c>
      <c r="X205" s="11">
        <f t="shared" si="109"/>
        <v>4.1339064575960487</v>
      </c>
      <c r="Y205">
        <v>2622.1499020000001</v>
      </c>
      <c r="Z205" s="2">
        <f t="shared" si="110"/>
        <v>-1.4470148805019289E-2</v>
      </c>
      <c r="AA205" s="11">
        <f t="shared" si="111"/>
        <v>18.613606713515303</v>
      </c>
      <c r="AB205">
        <v>570.25268600000004</v>
      </c>
      <c r="AC205" s="2">
        <f t="shared" si="112"/>
        <v>-1.9220134851295478E-3</v>
      </c>
      <c r="AD205" s="11">
        <f t="shared" si="113"/>
        <v>3.4326924766346658</v>
      </c>
      <c r="AE205">
        <v>205.03999300000001</v>
      </c>
      <c r="AF205" s="2">
        <f t="shared" si="114"/>
        <v>-9.8513085778316745E-3</v>
      </c>
      <c r="AG205" s="11">
        <f t="shared" si="115"/>
        <v>8.0315741902544691</v>
      </c>
      <c r="AH205">
        <v>193.67449999999999</v>
      </c>
      <c r="AI205" s="2">
        <f t="shared" si="116"/>
        <v>-1.8499996341061919E-2</v>
      </c>
      <c r="AJ205" s="11">
        <f t="shared" si="117"/>
        <v>81.314348136387636</v>
      </c>
      <c r="AK205">
        <v>324.54998799999998</v>
      </c>
      <c r="AL205" s="2">
        <f t="shared" si="118"/>
        <v>-3.3358189128816162E-2</v>
      </c>
      <c r="AM205" s="11">
        <f t="shared" si="119"/>
        <v>35.466704419157352</v>
      </c>
      <c r="AN205">
        <v>18.5</v>
      </c>
      <c r="AO205" s="2">
        <f t="shared" si="120"/>
        <v>-4.1450727536307075E-2</v>
      </c>
      <c r="AP205" s="11">
        <f t="shared" si="121"/>
        <v>19.017227686671081</v>
      </c>
      <c r="AQ205">
        <v>235.75</v>
      </c>
      <c r="AR205" s="2">
        <f t="shared" si="122"/>
        <v>-3.5392775009642552E-2</v>
      </c>
      <c r="AS205" s="11">
        <f t="shared" si="123"/>
        <v>2.6735457821835551</v>
      </c>
      <c r="AT205">
        <v>1379.75</v>
      </c>
      <c r="AU205" s="2">
        <f t="shared" si="124"/>
        <v>7.3374091841520439E-3</v>
      </c>
      <c r="AV205" s="11">
        <f t="shared" si="125"/>
        <v>3.1952756916427436</v>
      </c>
      <c r="AW205" s="12">
        <f t="shared" si="96"/>
        <v>195.22033441188412</v>
      </c>
      <c r="AX205" s="7">
        <f t="shared" si="126"/>
        <v>-2.2025742803407966E-2</v>
      </c>
    </row>
    <row r="206" spans="3:50" x14ac:dyDescent="0.3">
      <c r="C206" s="8">
        <v>45141</v>
      </c>
      <c r="D206">
        <v>124.08039100000001</v>
      </c>
      <c r="E206" s="2">
        <f t="shared" si="97"/>
        <v>-5.5842981678445591E-3</v>
      </c>
      <c r="F206" s="11">
        <f t="shared" si="127"/>
        <v>2.9707799951753238</v>
      </c>
      <c r="G206">
        <v>226.08874499999999</v>
      </c>
      <c r="H206" s="2">
        <f t="shared" si="98"/>
        <v>-1.9185683080359395E-2</v>
      </c>
      <c r="I206" s="11">
        <f t="shared" si="99"/>
        <v>2.7308101419080715</v>
      </c>
      <c r="J206">
        <v>1125.5</v>
      </c>
      <c r="K206" s="2">
        <f t="shared" si="100"/>
        <v>-4.7749791187554624E-3</v>
      </c>
      <c r="L206" s="11">
        <f t="shared" si="101"/>
        <v>3.0717309687898884</v>
      </c>
      <c r="M206">
        <v>1364.3000489999999</v>
      </c>
      <c r="N206" s="2">
        <f t="shared" si="102"/>
        <v>5.4907124087240078E-3</v>
      </c>
      <c r="O206" s="11">
        <f t="shared" si="103"/>
        <v>2.4403113861829326</v>
      </c>
      <c r="P206">
        <v>93.5</v>
      </c>
      <c r="Q206" s="2">
        <f t="shared" si="104"/>
        <v>-3.729334123161121E-3</v>
      </c>
      <c r="R206" s="11">
        <f t="shared" si="105"/>
        <v>3.5742811153518668</v>
      </c>
      <c r="S206">
        <v>456.04998799999998</v>
      </c>
      <c r="T206" s="2">
        <f t="shared" si="106"/>
        <v>-8.8024732605632705E-3</v>
      </c>
      <c r="U206" s="11">
        <f t="shared" si="107"/>
        <v>4.4293123810460457</v>
      </c>
      <c r="V206">
        <v>169.949997</v>
      </c>
      <c r="W206" s="2">
        <f t="shared" si="108"/>
        <v>1.3075759219373984E-2</v>
      </c>
      <c r="X206" s="11">
        <f t="shared" si="109"/>
        <v>4.1879604230709901</v>
      </c>
      <c r="Y206">
        <v>2598.1000979999999</v>
      </c>
      <c r="Z206" s="2">
        <f t="shared" si="110"/>
        <v>-9.1717883793205335E-3</v>
      </c>
      <c r="AA206" s="11">
        <f t="shared" si="111"/>
        <v>18.44288665176304</v>
      </c>
      <c r="AB206">
        <v>554.77838099999997</v>
      </c>
      <c r="AC206" s="2">
        <f t="shared" si="112"/>
        <v>-2.7135873937821464E-2</v>
      </c>
      <c r="AD206" s="11">
        <f t="shared" si="113"/>
        <v>3.3395433663213994</v>
      </c>
      <c r="AE206">
        <v>208.11999499999999</v>
      </c>
      <c r="AF206" s="2">
        <f t="shared" si="114"/>
        <v>1.5021469494490125E-2</v>
      </c>
      <c r="AG206" s="11">
        <f t="shared" si="115"/>
        <v>8.1522202369461105</v>
      </c>
      <c r="AH206">
        <v>196.88104200000001</v>
      </c>
      <c r="AI206" s="2">
        <f t="shared" si="116"/>
        <v>1.655634582766452E-2</v>
      </c>
      <c r="AJ206" s="11">
        <f t="shared" si="117"/>
        <v>82.66061660488478</v>
      </c>
      <c r="AK206">
        <v>332.64999399999999</v>
      </c>
      <c r="AL206" s="2">
        <f t="shared" si="118"/>
        <v>2.4957653056514761E-2</v>
      </c>
      <c r="AM206" s="11">
        <f t="shared" si="119"/>
        <v>36.35187012310864</v>
      </c>
      <c r="AN206">
        <v>17.950001</v>
      </c>
      <c r="AO206" s="2">
        <f t="shared" si="120"/>
        <v>-2.9729675675675638E-2</v>
      </c>
      <c r="AP206" s="11">
        <f t="shared" si="121"/>
        <v>18.45185167529587</v>
      </c>
      <c r="AQ206">
        <v>235.449997</v>
      </c>
      <c r="AR206" s="2">
        <f t="shared" si="122"/>
        <v>-1.2725471898197283E-3</v>
      </c>
      <c r="AS206" s="11">
        <f t="shared" si="123"/>
        <v>2.6701435690115831</v>
      </c>
      <c r="AT206">
        <v>1363.25</v>
      </c>
      <c r="AU206" s="2">
        <f t="shared" si="124"/>
        <v>-1.1958688168146381E-2</v>
      </c>
      <c r="AV206" s="11">
        <f t="shared" si="125"/>
        <v>3.1570643860351297</v>
      </c>
      <c r="AW206" s="12">
        <f t="shared" si="96"/>
        <v>196.63138302489168</v>
      </c>
      <c r="AX206" s="7">
        <f t="shared" si="126"/>
        <v>7.2279796941154828E-3</v>
      </c>
    </row>
    <row r="207" spans="3:50" x14ac:dyDescent="0.3">
      <c r="C207" s="8">
        <v>45142</v>
      </c>
      <c r="D207">
        <v>127.016907</v>
      </c>
      <c r="E207" s="2">
        <f t="shared" si="97"/>
        <v>2.3666237479860852E-2</v>
      </c>
      <c r="F207" s="11">
        <f t="shared" si="127"/>
        <v>3.0410871800415626</v>
      </c>
      <c r="G207">
        <v>229.72503699999999</v>
      </c>
      <c r="H207" s="2">
        <f t="shared" si="98"/>
        <v>1.608347200122684E-2</v>
      </c>
      <c r="I207" s="11">
        <f t="shared" si="99"/>
        <v>2.7747310503661162</v>
      </c>
      <c r="J207">
        <v>1144.349976</v>
      </c>
      <c r="K207" s="2">
        <f t="shared" si="100"/>
        <v>1.6748090626388157E-2</v>
      </c>
      <c r="L207" s="11">
        <f t="shared" si="101"/>
        <v>3.1231765974350645</v>
      </c>
      <c r="M207">
        <v>1378.349976</v>
      </c>
      <c r="N207" s="2">
        <f t="shared" si="102"/>
        <v>1.0298267606380529E-2</v>
      </c>
      <c r="O207" s="11">
        <f t="shared" si="103"/>
        <v>2.4654423658807421</v>
      </c>
      <c r="P207">
        <v>92.300003000000004</v>
      </c>
      <c r="Q207" s="2">
        <f t="shared" si="104"/>
        <v>-1.2834192513368925E-2</v>
      </c>
      <c r="R207" s="11">
        <f t="shared" si="105"/>
        <v>3.5284081034205421</v>
      </c>
      <c r="S207">
        <v>454.95001200000002</v>
      </c>
      <c r="T207" s="2">
        <f t="shared" si="106"/>
        <v>-2.4119636639481357E-3</v>
      </c>
      <c r="U207" s="11">
        <f t="shared" si="107"/>
        <v>4.418629040526687</v>
      </c>
      <c r="V207">
        <v>170.60000600000001</v>
      </c>
      <c r="W207" s="2">
        <f t="shared" si="108"/>
        <v>3.824707334358024E-3</v>
      </c>
      <c r="X207" s="11">
        <f t="shared" si="109"/>
        <v>4.2039781460171106</v>
      </c>
      <c r="Y207">
        <v>2626.8999020000001</v>
      </c>
      <c r="Z207" s="2">
        <f t="shared" si="110"/>
        <v>1.1084947813277068E-2</v>
      </c>
      <c r="AA207" s="11">
        <f t="shared" si="111"/>
        <v>18.647325087824019</v>
      </c>
      <c r="AB207">
        <v>537.40722700000003</v>
      </c>
      <c r="AC207" s="2">
        <f t="shared" si="112"/>
        <v>-3.1311879833327394E-2</v>
      </c>
      <c r="AD207" s="11">
        <f t="shared" si="113"/>
        <v>3.2349759857369582</v>
      </c>
      <c r="AE207">
        <v>206.88000500000001</v>
      </c>
      <c r="AF207" s="2">
        <f t="shared" si="114"/>
        <v>-5.9580531894591893E-3</v>
      </c>
      <c r="AG207" s="11">
        <f t="shared" si="115"/>
        <v>8.1036488751622002</v>
      </c>
      <c r="AH207">
        <v>196.73303200000001</v>
      </c>
      <c r="AI207" s="2">
        <f t="shared" si="116"/>
        <v>-7.517737538182967E-4</v>
      </c>
      <c r="AJ207" s="11">
        <f t="shared" si="117"/>
        <v>82.598474522846786</v>
      </c>
      <c r="AK207">
        <v>333.70001200000002</v>
      </c>
      <c r="AL207" s="2">
        <f t="shared" si="118"/>
        <v>3.1565249329299494E-3</v>
      </c>
      <c r="AM207" s="11">
        <f t="shared" si="119"/>
        <v>36.466615707510861</v>
      </c>
      <c r="AN207">
        <v>18.399999999999999</v>
      </c>
      <c r="AO207" s="2">
        <f t="shared" si="120"/>
        <v>2.5069580776067912E-2</v>
      </c>
      <c r="AP207" s="11">
        <f t="shared" si="121"/>
        <v>18.914431861337725</v>
      </c>
      <c r="AQ207">
        <v>235.64999399999999</v>
      </c>
      <c r="AR207" s="2">
        <f t="shared" si="122"/>
        <v>8.4942451708758249E-4</v>
      </c>
      <c r="AS207" s="11">
        <f t="shared" si="123"/>
        <v>2.6724116544232452</v>
      </c>
      <c r="AT207">
        <v>1358.8000489999999</v>
      </c>
      <c r="AU207" s="2">
        <f t="shared" si="124"/>
        <v>-3.2642222629745143E-3</v>
      </c>
      <c r="AV207" s="11">
        <f t="shared" si="125"/>
        <v>3.14675902618059</v>
      </c>
      <c r="AW207" s="12">
        <f t="shared" si="96"/>
        <v>197.34009520471025</v>
      </c>
      <c r="AX207" s="7">
        <f t="shared" si="126"/>
        <v>3.6042678890626512E-3</v>
      </c>
    </row>
    <row r="208" spans="3:50" x14ac:dyDescent="0.3">
      <c r="C208" s="8">
        <v>45145</v>
      </c>
      <c r="D208">
        <v>127.96257</v>
      </c>
      <c r="E208" s="2">
        <f t="shared" si="97"/>
        <v>7.4451742081862449E-3</v>
      </c>
      <c r="F208" s="11">
        <f t="shared" si="127"/>
        <v>3.0637286038792539</v>
      </c>
      <c r="G208">
        <v>228.93879699999999</v>
      </c>
      <c r="H208" s="2">
        <f t="shared" si="98"/>
        <v>-3.4225263831385577E-3</v>
      </c>
      <c r="I208" s="11">
        <f t="shared" si="99"/>
        <v>2.7652344601401246</v>
      </c>
      <c r="J208">
        <v>1150.8000489999999</v>
      </c>
      <c r="K208" s="2">
        <f t="shared" si="100"/>
        <v>5.6364513787519055E-3</v>
      </c>
      <c r="L208" s="11">
        <f t="shared" si="101"/>
        <v>3.1407802304737631</v>
      </c>
      <c r="M208">
        <v>1393</v>
      </c>
      <c r="N208" s="2">
        <f t="shared" si="102"/>
        <v>1.0628667794891022E-2</v>
      </c>
      <c r="O208" s="11">
        <f t="shared" si="103"/>
        <v>2.4916467337551387</v>
      </c>
      <c r="P208">
        <v>92.849997999999999</v>
      </c>
      <c r="Q208" s="2">
        <f t="shared" si="104"/>
        <v>5.9587755376344642E-3</v>
      </c>
      <c r="R208" s="11">
        <f t="shared" si="105"/>
        <v>3.5494330953139959</v>
      </c>
      <c r="S208">
        <v>454.89999399999999</v>
      </c>
      <c r="T208" s="2">
        <f t="shared" si="106"/>
        <v>-1.0994174894107811E-4</v>
      </c>
      <c r="U208" s="11">
        <f t="shared" si="107"/>
        <v>4.4181432487220498</v>
      </c>
      <c r="V208">
        <v>174.35000600000001</v>
      </c>
      <c r="W208" s="2">
        <f t="shared" si="108"/>
        <v>2.1981241899839077E-2</v>
      </c>
      <c r="X208" s="11">
        <f t="shared" si="109"/>
        <v>4.2963868065863497</v>
      </c>
      <c r="Y208">
        <v>2635.8999020000001</v>
      </c>
      <c r="Z208" s="2">
        <f t="shared" si="110"/>
        <v>3.4260917186634821E-3</v>
      </c>
      <c r="AA208" s="11">
        <f t="shared" si="111"/>
        <v>18.711212533882637</v>
      </c>
      <c r="AB208">
        <v>582.38250700000003</v>
      </c>
      <c r="AC208" s="2">
        <f t="shared" si="112"/>
        <v>8.3689384400481792E-2</v>
      </c>
      <c r="AD208" s="11">
        <f t="shared" si="113"/>
        <v>3.505709134533626</v>
      </c>
      <c r="AE208">
        <v>213.479996</v>
      </c>
      <c r="AF208" s="2">
        <f t="shared" si="114"/>
        <v>3.1902507929657098E-2</v>
      </c>
      <c r="AG208" s="11">
        <f t="shared" si="115"/>
        <v>8.3621755976612189</v>
      </c>
      <c r="AH208">
        <v>209.213852</v>
      </c>
      <c r="AI208" s="2">
        <f t="shared" si="116"/>
        <v>6.34403885972743E-2</v>
      </c>
      <c r="AJ208" s="11">
        <f t="shared" si="117"/>
        <v>87.838553844118252</v>
      </c>
      <c r="AK208">
        <v>321.5</v>
      </c>
      <c r="AL208" s="2">
        <f t="shared" si="118"/>
        <v>-3.6559818883075135E-2</v>
      </c>
      <c r="AM208" s="11">
        <f t="shared" si="119"/>
        <v>35.133402841965562</v>
      </c>
      <c r="AN208">
        <v>18.649999999999999</v>
      </c>
      <c r="AO208" s="2">
        <f t="shared" si="120"/>
        <v>1.3586956521739024E-2</v>
      </c>
      <c r="AP208" s="11">
        <f t="shared" si="121"/>
        <v>19.171421424671117</v>
      </c>
      <c r="AQ208">
        <v>232.800003</v>
      </c>
      <c r="AR208" s="2">
        <f t="shared" si="122"/>
        <v>-1.2094169626840734E-2</v>
      </c>
      <c r="AS208" s="11">
        <f t="shared" si="123"/>
        <v>2.6400910545619043</v>
      </c>
      <c r="AT208">
        <v>1340.3000489999999</v>
      </c>
      <c r="AU208" s="2">
        <f t="shared" si="124"/>
        <v>-1.3614953880532243E-2</v>
      </c>
      <c r="AV208" s="11">
        <f t="shared" si="125"/>
        <v>3.1039160471659928</v>
      </c>
      <c r="AW208" s="12">
        <f t="shared" si="96"/>
        <v>202.191835657431</v>
      </c>
      <c r="AX208" s="7">
        <f t="shared" si="126"/>
        <v>2.4585680105646102E-2</v>
      </c>
    </row>
    <row r="209" spans="3:50" x14ac:dyDescent="0.3">
      <c r="C209" s="8">
        <v>45146</v>
      </c>
      <c r="D209">
        <v>128.55981399999999</v>
      </c>
      <c r="E209" s="2">
        <f t="shared" si="97"/>
        <v>4.6673335804368055E-3</v>
      </c>
      <c r="F209" s="11">
        <f t="shared" si="127"/>
        <v>3.0780280472734844</v>
      </c>
      <c r="G209">
        <v>226.28529399999999</v>
      </c>
      <c r="H209" s="2">
        <f t="shared" si="98"/>
        <v>-1.1590447031133877E-2</v>
      </c>
      <c r="I209" s="11">
        <f t="shared" si="99"/>
        <v>2.7331841566012045</v>
      </c>
      <c r="J209">
        <v>1141.349976</v>
      </c>
      <c r="K209" s="2">
        <f t="shared" si="100"/>
        <v>-8.211741916601123E-3</v>
      </c>
      <c r="L209" s="11">
        <f t="shared" si="101"/>
        <v>3.1149889538043496</v>
      </c>
      <c r="M209">
        <v>1390.1999510000001</v>
      </c>
      <c r="N209" s="2">
        <f t="shared" si="102"/>
        <v>-2.010085427135655E-3</v>
      </c>
      <c r="O209" s="11">
        <f t="shared" si="103"/>
        <v>2.4866383109660473</v>
      </c>
      <c r="P209">
        <v>92.349997999999999</v>
      </c>
      <c r="Q209" s="2">
        <f t="shared" si="104"/>
        <v>-5.3850297336570652E-3</v>
      </c>
      <c r="R209" s="11">
        <f t="shared" si="105"/>
        <v>3.5303192925581035</v>
      </c>
      <c r="S209">
        <v>452.35000600000001</v>
      </c>
      <c r="T209" s="2">
        <f t="shared" si="106"/>
        <v>-5.6056013049760045E-3</v>
      </c>
      <c r="U209" s="11">
        <f t="shared" si="107"/>
        <v>4.3933768991614421</v>
      </c>
      <c r="V209">
        <v>177.64999399999999</v>
      </c>
      <c r="W209" s="2">
        <f t="shared" si="108"/>
        <v>1.8927375316522665E-2</v>
      </c>
      <c r="X209" s="11">
        <f t="shared" si="109"/>
        <v>4.3777061321795658</v>
      </c>
      <c r="Y209">
        <v>2632.1999510000001</v>
      </c>
      <c r="Z209" s="2">
        <f t="shared" si="110"/>
        <v>-1.4036765953034935E-3</v>
      </c>
      <c r="AA209" s="11">
        <f t="shared" si="111"/>
        <v>18.684948042779077</v>
      </c>
      <c r="AB209">
        <v>558.57208300000002</v>
      </c>
      <c r="AC209" s="2">
        <f t="shared" si="112"/>
        <v>-4.0884510976563426E-2</v>
      </c>
      <c r="AD209" s="11">
        <f t="shared" si="113"/>
        <v>3.3623799309421472</v>
      </c>
      <c r="AE209">
        <v>215.199997</v>
      </c>
      <c r="AF209" s="2">
        <f t="shared" si="114"/>
        <v>8.0569656746667384E-3</v>
      </c>
      <c r="AG209" s="11">
        <f t="shared" si="115"/>
        <v>8.4295493594171109</v>
      </c>
      <c r="AH209">
        <v>214.09764100000001</v>
      </c>
      <c r="AI209" s="2">
        <f t="shared" si="116"/>
        <v>2.3343526030006778E-2</v>
      </c>
      <c r="AJ209" s="11">
        <f t="shared" si="117"/>
        <v>89.88901541221658</v>
      </c>
      <c r="AK209">
        <v>316.39999399999999</v>
      </c>
      <c r="AL209" s="2">
        <f t="shared" si="118"/>
        <v>-1.5863160186625258E-2</v>
      </c>
      <c r="AM209" s="11">
        <f t="shared" si="119"/>
        <v>34.576076044782226</v>
      </c>
      <c r="AN209">
        <v>18.600000000000001</v>
      </c>
      <c r="AO209" s="2">
        <f t="shared" si="120"/>
        <v>-2.6809651474529739E-3</v>
      </c>
      <c r="AP209" s="11">
        <f t="shared" si="121"/>
        <v>19.12002351200444</v>
      </c>
      <c r="AQ209">
        <v>233.89999399999999</v>
      </c>
      <c r="AR209" s="2">
        <f t="shared" si="122"/>
        <v>4.7250471899693558E-3</v>
      </c>
      <c r="AS209" s="11">
        <f t="shared" si="123"/>
        <v>2.6525656093805252</v>
      </c>
      <c r="AT209">
        <v>1331.5500489999999</v>
      </c>
      <c r="AU209" s="2">
        <f t="shared" si="124"/>
        <v>-6.5283889279332818E-3</v>
      </c>
      <c r="AV209" s="11">
        <f t="shared" si="125"/>
        <v>3.0836524760104398</v>
      </c>
      <c r="AW209" s="12">
        <f t="shared" si="96"/>
        <v>203.51245218007676</v>
      </c>
      <c r="AX209" s="7">
        <f t="shared" si="126"/>
        <v>6.5315027105410373E-3</v>
      </c>
    </row>
    <row r="210" spans="3:50" x14ac:dyDescent="0.3">
      <c r="C210" s="8">
        <v>45147</v>
      </c>
      <c r="D210">
        <v>131.09816000000001</v>
      </c>
      <c r="E210" s="2">
        <f t="shared" si="97"/>
        <v>1.9744474739205931E-2</v>
      </c>
      <c r="F210" s="11">
        <f t="shared" si="127"/>
        <v>3.138802094299443</v>
      </c>
      <c r="G210">
        <v>230.707809</v>
      </c>
      <c r="H210" s="2">
        <f t="shared" si="98"/>
        <v>1.954397884999115E-2</v>
      </c>
      <c r="I210" s="11">
        <f t="shared" si="99"/>
        <v>2.7866014499509495</v>
      </c>
      <c r="J210">
        <v>1144.150024</v>
      </c>
      <c r="K210" s="2">
        <f t="shared" si="100"/>
        <v>2.453277310972668E-3</v>
      </c>
      <c r="L210" s="11">
        <f t="shared" si="101"/>
        <v>3.1226308855286482</v>
      </c>
      <c r="M210">
        <v>1394.400024</v>
      </c>
      <c r="N210" s="2">
        <f t="shared" si="102"/>
        <v>3.021200653171352E-3</v>
      </c>
      <c r="O210" s="11">
        <f t="shared" si="103"/>
        <v>2.4941509442553387</v>
      </c>
      <c r="P210">
        <v>93.900002000000001</v>
      </c>
      <c r="Q210" s="2">
        <f t="shared" si="104"/>
        <v>1.6784017688879604E-2</v>
      </c>
      <c r="R210" s="11">
        <f t="shared" si="105"/>
        <v>3.5895722340117917</v>
      </c>
      <c r="S210">
        <v>458.64999399999999</v>
      </c>
      <c r="T210" s="2">
        <f t="shared" si="106"/>
        <v>1.3927241994996287E-2</v>
      </c>
      <c r="U210" s="11">
        <f t="shared" si="107"/>
        <v>4.4545645224112898</v>
      </c>
      <c r="V210">
        <v>182.60000600000001</v>
      </c>
      <c r="W210" s="2">
        <f t="shared" si="108"/>
        <v>2.7863845579415125E-2</v>
      </c>
      <c r="X210" s="11">
        <f t="shared" si="109"/>
        <v>4.4996858598386762</v>
      </c>
      <c r="Y210">
        <v>2651.6000979999999</v>
      </c>
      <c r="Z210" s="2">
        <f t="shared" si="110"/>
        <v>7.3703166025169686E-3</v>
      </c>
      <c r="AA210" s="11">
        <f t="shared" si="111"/>
        <v>18.822662025555939</v>
      </c>
      <c r="AB210">
        <v>549.03790300000003</v>
      </c>
      <c r="AC210" s="2">
        <f t="shared" si="112"/>
        <v>-1.706884445207757E-2</v>
      </c>
      <c r="AD210" s="11">
        <f t="shared" si="113"/>
        <v>3.3049879909121085</v>
      </c>
      <c r="AE210">
        <v>216.03999300000001</v>
      </c>
      <c r="AF210" s="2">
        <f t="shared" si="114"/>
        <v>3.9033271919608481E-3</v>
      </c>
      <c r="AG210" s="11">
        <f t="shared" si="115"/>
        <v>8.4624526486476999</v>
      </c>
      <c r="AH210">
        <v>214.93627900000001</v>
      </c>
      <c r="AI210" s="2">
        <f t="shared" si="116"/>
        <v>3.9170819261853396E-3</v>
      </c>
      <c r="AJ210" s="11">
        <f t="shared" si="117"/>
        <v>90.241118049850371</v>
      </c>
      <c r="AK210">
        <v>310.64999399999999</v>
      </c>
      <c r="AL210" s="2">
        <f t="shared" si="118"/>
        <v>-1.8173198827557524E-2</v>
      </c>
      <c r="AM210" s="11">
        <f t="shared" si="119"/>
        <v>33.94771814014365</v>
      </c>
      <c r="AN210">
        <v>19.5</v>
      </c>
      <c r="AO210" s="2">
        <f t="shared" si="120"/>
        <v>4.8387096774193505E-2</v>
      </c>
      <c r="AP210" s="11">
        <f t="shared" si="121"/>
        <v>20.045185940004654</v>
      </c>
      <c r="AQ210">
        <v>234.89999399999999</v>
      </c>
      <c r="AR210" s="2">
        <f t="shared" si="122"/>
        <v>4.2753314478494175E-3</v>
      </c>
      <c r="AS210" s="11">
        <f t="shared" si="123"/>
        <v>2.6639062065477934</v>
      </c>
      <c r="AT210">
        <v>1340</v>
      </c>
      <c r="AU210" s="2">
        <f t="shared" si="124"/>
        <v>6.3459507258822878E-3</v>
      </c>
      <c r="AV210" s="11">
        <f t="shared" si="125"/>
        <v>3.1032211826789471</v>
      </c>
      <c r="AW210" s="12">
        <f t="shared" si="96"/>
        <v>204.6772601746373</v>
      </c>
      <c r="AX210" s="7">
        <f t="shared" si="126"/>
        <v>5.7235219864082421E-3</v>
      </c>
    </row>
    <row r="211" spans="3:50" x14ac:dyDescent="0.3">
      <c r="C211" s="8">
        <v>45148</v>
      </c>
      <c r="D211">
        <v>128.80867000000001</v>
      </c>
      <c r="E211" s="2">
        <f t="shared" si="97"/>
        <v>-1.7463936946178316E-2</v>
      </c>
      <c r="F211" s="11">
        <f t="shared" si="127"/>
        <v>3.083986252438065</v>
      </c>
      <c r="G211">
        <v>230.85522499999999</v>
      </c>
      <c r="H211" s="2">
        <f t="shared" si="98"/>
        <v>6.3897273628898965E-4</v>
      </c>
      <c r="I211" s="11">
        <f t="shared" si="99"/>
        <v>2.7883820123043717</v>
      </c>
      <c r="J211">
        <v>1134.3000489999999</v>
      </c>
      <c r="K211" s="2">
        <f t="shared" si="100"/>
        <v>-8.6089890253763235E-3</v>
      </c>
      <c r="L211" s="11">
        <f t="shared" si="101"/>
        <v>3.095748190504831</v>
      </c>
      <c r="M211">
        <v>1389.099976</v>
      </c>
      <c r="N211" s="2">
        <f t="shared" si="102"/>
        <v>-3.8009523155315694E-3</v>
      </c>
      <c r="O211" s="11">
        <f t="shared" si="103"/>
        <v>2.4846707954484861</v>
      </c>
      <c r="P211">
        <v>93.849997999999999</v>
      </c>
      <c r="Q211" s="2">
        <f t="shared" si="104"/>
        <v>-5.3252395031899713E-4</v>
      </c>
      <c r="R211" s="11">
        <f t="shared" si="105"/>
        <v>3.5876607008257801</v>
      </c>
      <c r="S211">
        <v>451.75</v>
      </c>
      <c r="T211" s="2">
        <f t="shared" si="106"/>
        <v>-1.5044138428572551E-2</v>
      </c>
      <c r="U211" s="11">
        <f t="shared" si="107"/>
        <v>4.3875494370971264</v>
      </c>
      <c r="V211">
        <v>181.5</v>
      </c>
      <c r="W211" s="2">
        <f t="shared" si="108"/>
        <v>-6.0241290463046715E-3</v>
      </c>
      <c r="X211" s="11">
        <f t="shared" si="109"/>
        <v>4.4725791715511756</v>
      </c>
      <c r="Y211">
        <v>2643.5</v>
      </c>
      <c r="Z211" s="2">
        <f t="shared" si="110"/>
        <v>-3.0547962364723125E-3</v>
      </c>
      <c r="AA211" s="11">
        <f t="shared" si="111"/>
        <v>18.765162628439882</v>
      </c>
      <c r="AB211">
        <v>535.85980199999995</v>
      </c>
      <c r="AC211" s="2">
        <f t="shared" si="112"/>
        <v>-2.4002169846550792E-2</v>
      </c>
      <c r="AD211" s="11">
        <f t="shared" si="113"/>
        <v>3.2256611078134254</v>
      </c>
      <c r="AE211">
        <v>213.63999899999999</v>
      </c>
      <c r="AF211" s="2">
        <f t="shared" si="114"/>
        <v>-1.1109026466224803E-2</v>
      </c>
      <c r="AG211" s="11">
        <f t="shared" si="115"/>
        <v>8.368443038204699</v>
      </c>
      <c r="AH211">
        <v>213.703003</v>
      </c>
      <c r="AI211" s="2">
        <f t="shared" si="116"/>
        <v>-5.7378680125006465E-3</v>
      </c>
      <c r="AJ211" s="11">
        <f t="shared" si="117"/>
        <v>89.723326425179835</v>
      </c>
      <c r="AK211">
        <v>310.89999399999999</v>
      </c>
      <c r="AL211" s="2">
        <f t="shared" si="118"/>
        <v>8.0476421963160405E-4</v>
      </c>
      <c r="AM211" s="11">
        <f t="shared" si="119"/>
        <v>33.975038049040975</v>
      </c>
      <c r="AN211">
        <v>20.450001</v>
      </c>
      <c r="AO211" s="2">
        <f t="shared" si="120"/>
        <v>4.8718000000000039E-2</v>
      </c>
      <c r="AP211" s="11">
        <f t="shared" si="121"/>
        <v>21.021747308629802</v>
      </c>
      <c r="AQ211">
        <v>237.14999399999999</v>
      </c>
      <c r="AR211" s="2">
        <f t="shared" si="122"/>
        <v>9.5785443059652753E-3</v>
      </c>
      <c r="AS211" s="11">
        <f t="shared" si="123"/>
        <v>2.6894225501741476</v>
      </c>
      <c r="AT211">
        <v>1349.599976</v>
      </c>
      <c r="AU211" s="2">
        <f t="shared" si="124"/>
        <v>7.16416119402985E-3</v>
      </c>
      <c r="AV211" s="11">
        <f t="shared" si="125"/>
        <v>3.1254531594523871</v>
      </c>
      <c r="AW211" s="12">
        <f t="shared" si="96"/>
        <v>204.79483082710496</v>
      </c>
      <c r="AX211" s="7">
        <f t="shared" si="126"/>
        <v>5.7441971016891635E-4</v>
      </c>
    </row>
    <row r="212" spans="3:50" x14ac:dyDescent="0.3">
      <c r="C212" s="8">
        <v>45149</v>
      </c>
      <c r="D212">
        <v>131.44657900000001</v>
      </c>
      <c r="E212" s="2">
        <f t="shared" si="97"/>
        <v>2.0479281402408844E-2</v>
      </c>
      <c r="F212" s="11">
        <f t="shared" si="127"/>
        <v>3.1471440747429043</v>
      </c>
      <c r="G212">
        <v>230.85522499999999</v>
      </c>
      <c r="H212" s="2">
        <f t="shared" si="98"/>
        <v>0</v>
      </c>
      <c r="I212" s="11">
        <f t="shared" si="99"/>
        <v>2.7883820123043717</v>
      </c>
      <c r="J212">
        <v>1171.4499510000001</v>
      </c>
      <c r="K212" s="2">
        <f t="shared" si="100"/>
        <v>3.2751388869947995E-2</v>
      </c>
      <c r="L212" s="11">
        <f t="shared" si="101"/>
        <v>3.1971382433354925</v>
      </c>
      <c r="M212">
        <v>1371.849976</v>
      </c>
      <c r="N212" s="2">
        <f t="shared" si="102"/>
        <v>-1.2418112661460423E-2</v>
      </c>
      <c r="O212" s="11">
        <f t="shared" si="103"/>
        <v>2.4538158735839661</v>
      </c>
      <c r="P212">
        <v>93.5</v>
      </c>
      <c r="Q212" s="2">
        <f t="shared" si="104"/>
        <v>-3.729334123161121E-3</v>
      </c>
      <c r="R212" s="11">
        <f t="shared" si="105"/>
        <v>3.5742811153518663</v>
      </c>
      <c r="S212">
        <v>448.75</v>
      </c>
      <c r="T212" s="2">
        <f t="shared" si="106"/>
        <v>-6.6408411732152839E-3</v>
      </c>
      <c r="U212" s="11">
        <f t="shared" si="107"/>
        <v>4.3584124181457344</v>
      </c>
      <c r="V212">
        <v>202.39999399999999</v>
      </c>
      <c r="W212" s="2">
        <f t="shared" si="108"/>
        <v>0.11515148209366388</v>
      </c>
      <c r="X212" s="11">
        <f t="shared" si="109"/>
        <v>4.9876032919365452</v>
      </c>
      <c r="Y212">
        <v>2638.5</v>
      </c>
      <c r="Z212" s="2">
        <f t="shared" si="110"/>
        <v>-1.891431813883071E-3</v>
      </c>
      <c r="AA212" s="11">
        <f t="shared" si="111"/>
        <v>18.729669602851761</v>
      </c>
      <c r="AB212">
        <v>528.97119099999998</v>
      </c>
      <c r="AC212" s="2">
        <f t="shared" si="112"/>
        <v>-1.2855248656998497E-2</v>
      </c>
      <c r="AD212" s="11">
        <f t="shared" si="113"/>
        <v>3.1841944321892748</v>
      </c>
      <c r="AE212">
        <v>211.240005</v>
      </c>
      <c r="AF212" s="2">
        <f t="shared" si="114"/>
        <v>-1.1233823306655233E-2</v>
      </c>
      <c r="AG212" s="11">
        <f t="shared" si="115"/>
        <v>8.2744334277616982</v>
      </c>
      <c r="AH212">
        <v>221.300003</v>
      </c>
      <c r="AI212" s="2">
        <f t="shared" si="116"/>
        <v>3.5549336665147369E-2</v>
      </c>
      <c r="AJ212" s="11">
        <f t="shared" si="117"/>
        <v>92.912931162985473</v>
      </c>
      <c r="AK212">
        <v>318.54998799999998</v>
      </c>
      <c r="AL212" s="2">
        <f t="shared" si="118"/>
        <v>2.4605963807126985E-2</v>
      </c>
      <c r="AM212" s="11">
        <f t="shared" si="119"/>
        <v>34.811026605621443</v>
      </c>
      <c r="AN212">
        <v>20.200001</v>
      </c>
      <c r="AO212" s="2">
        <f t="shared" si="120"/>
        <v>-1.2224938277509145E-2</v>
      </c>
      <c r="AP212" s="11">
        <f t="shared" si="121"/>
        <v>20.764757745296407</v>
      </c>
      <c r="AQ212">
        <v>236.199997</v>
      </c>
      <c r="AR212" s="2">
        <f t="shared" si="122"/>
        <v>-4.0058908877729227E-3</v>
      </c>
      <c r="AS212" s="11">
        <f t="shared" si="123"/>
        <v>2.6786490168870341</v>
      </c>
      <c r="AT212">
        <v>1349.650024</v>
      </c>
      <c r="AU212" s="2">
        <f t="shared" si="124"/>
        <v>3.7083580979535569E-5</v>
      </c>
      <c r="AV212" s="11">
        <f t="shared" si="125"/>
        <v>3.1255690624477235</v>
      </c>
      <c r="AW212" s="12">
        <f t="shared" si="96"/>
        <v>208.98800808544166</v>
      </c>
      <c r="AX212" s="7">
        <f t="shared" si="126"/>
        <v>2.0475015123192941E-2</v>
      </c>
    </row>
    <row r="213" spans="3:50" x14ac:dyDescent="0.3">
      <c r="C213" s="8">
        <v>45152</v>
      </c>
      <c r="D213">
        <v>129.90365600000001</v>
      </c>
      <c r="E213" s="2">
        <f t="shared" si="97"/>
        <v>-1.1738023246690932E-2</v>
      </c>
      <c r="F213" s="11">
        <f t="shared" si="127"/>
        <v>3.1102028244328865</v>
      </c>
      <c r="G213">
        <v>229.87243699999999</v>
      </c>
      <c r="H213" s="2">
        <f t="shared" si="98"/>
        <v>-4.257161604204529E-3</v>
      </c>
      <c r="I213" s="11">
        <f t="shared" si="99"/>
        <v>2.776511419463735</v>
      </c>
      <c r="J213">
        <v>1171</v>
      </c>
      <c r="K213" s="2">
        <f t="shared" si="100"/>
        <v>-3.8409750208789895E-4</v>
      </c>
      <c r="L213" s="11">
        <f t="shared" si="101"/>
        <v>3.1959102305223976</v>
      </c>
      <c r="M213">
        <v>1393.5500489999999</v>
      </c>
      <c r="N213" s="2">
        <f t="shared" si="102"/>
        <v>1.5818109399449387E-2</v>
      </c>
      <c r="O213" s="11">
        <f t="shared" si="103"/>
        <v>2.4926306015184228</v>
      </c>
      <c r="P213">
        <v>92.599997999999999</v>
      </c>
      <c r="Q213" s="2">
        <f t="shared" si="104"/>
        <v>-9.6256898395722379E-3</v>
      </c>
      <c r="R213" s="11">
        <f t="shared" si="105"/>
        <v>3.539876193936049</v>
      </c>
      <c r="S213">
        <v>449.20001200000002</v>
      </c>
      <c r="T213" s="2">
        <f t="shared" si="106"/>
        <v>1.0028122562675268E-3</v>
      </c>
      <c r="U213" s="11">
        <f t="shared" si="107"/>
        <v>4.3627830875365197</v>
      </c>
      <c r="V213">
        <v>208.800003</v>
      </c>
      <c r="W213" s="2">
        <f t="shared" si="108"/>
        <v>3.1620598763456575E-2</v>
      </c>
      <c r="X213" s="11">
        <f t="shared" si="109"/>
        <v>5.1453142944221657</v>
      </c>
      <c r="Y213">
        <v>2659.8999020000001</v>
      </c>
      <c r="Z213" s="2">
        <f t="shared" si="110"/>
        <v>8.1106317983703491E-3</v>
      </c>
      <c r="AA213" s="11">
        <f t="shared" si="111"/>
        <v>18.881579056705622</v>
      </c>
      <c r="AB213">
        <v>520.83477800000003</v>
      </c>
      <c r="AC213" s="2">
        <f t="shared" si="112"/>
        <v>-1.5381580582145449E-2</v>
      </c>
      <c r="AD213" s="11">
        <f t="shared" si="113"/>
        <v>3.1352164889413365</v>
      </c>
      <c r="AE213">
        <v>211.240005</v>
      </c>
      <c r="AF213" s="2">
        <f t="shared" si="114"/>
        <v>0</v>
      </c>
      <c r="AG213" s="11">
        <f t="shared" si="115"/>
        <v>8.2744334277616982</v>
      </c>
      <c r="AH213">
        <v>222.14999399999999</v>
      </c>
      <c r="AI213" s="2">
        <f t="shared" si="116"/>
        <v>3.8408991797438397E-3</v>
      </c>
      <c r="AJ213" s="11">
        <f t="shared" si="117"/>
        <v>93.269800364076985</v>
      </c>
      <c r="AK213">
        <v>321.29998799999998</v>
      </c>
      <c r="AL213" s="2">
        <f t="shared" si="118"/>
        <v>8.6328680068887831E-3</v>
      </c>
      <c r="AM213" s="11">
        <f t="shared" si="119"/>
        <v>35.111545603492068</v>
      </c>
      <c r="AN213">
        <v>20.049999</v>
      </c>
      <c r="AO213" s="2">
        <f t="shared" si="120"/>
        <v>-7.4258412165425502E-3</v>
      </c>
      <c r="AP213" s="11">
        <f t="shared" si="121"/>
        <v>20.610561951379864</v>
      </c>
      <c r="AQ213">
        <v>231.14999399999999</v>
      </c>
      <c r="AR213" s="2">
        <f t="shared" si="122"/>
        <v>-2.1380199255463972E-2</v>
      </c>
      <c r="AS213" s="11">
        <f t="shared" si="123"/>
        <v>2.6213789671705365</v>
      </c>
      <c r="AT213">
        <v>1344.900024</v>
      </c>
      <c r="AU213" s="2">
        <f t="shared" si="124"/>
        <v>-3.5194309009992653E-3</v>
      </c>
      <c r="AV213" s="11">
        <f t="shared" si="125"/>
        <v>3.1145688381061376</v>
      </c>
      <c r="AW213" s="12">
        <f t="shared" si="96"/>
        <v>209.64231334946641</v>
      </c>
      <c r="AX213" s="7">
        <f t="shared" si="126"/>
        <v>3.1308268355629831E-3</v>
      </c>
    </row>
    <row r="214" spans="3:50" x14ac:dyDescent="0.3">
      <c r="C214" s="8">
        <v>45154</v>
      </c>
      <c r="D214">
        <v>130.699997</v>
      </c>
      <c r="E214" s="2">
        <f t="shared" si="97"/>
        <v>6.1302431703691429E-3</v>
      </c>
      <c r="F214" s="11">
        <f t="shared" si="127"/>
        <v>3.129269124055829</v>
      </c>
      <c r="G214">
        <v>229.03707900000001</v>
      </c>
      <c r="H214" s="2">
        <f t="shared" si="98"/>
        <v>-3.6340068035211059E-3</v>
      </c>
      <c r="I214" s="11">
        <f t="shared" si="99"/>
        <v>2.7664215580753497</v>
      </c>
      <c r="J214">
        <v>1177.150024</v>
      </c>
      <c r="K214" s="2">
        <f t="shared" si="100"/>
        <v>5.2519419299743575E-3</v>
      </c>
      <c r="L214" s="11">
        <f t="shared" si="101"/>
        <v>3.2126949654665125</v>
      </c>
      <c r="M214">
        <v>1418.5</v>
      </c>
      <c r="N214" s="2">
        <f t="shared" si="102"/>
        <v>1.7903878671529538E-2</v>
      </c>
      <c r="O214" s="11">
        <f t="shared" si="103"/>
        <v>2.5372583573809502</v>
      </c>
      <c r="P214">
        <v>93.300003000000004</v>
      </c>
      <c r="Q214" s="2">
        <f t="shared" si="104"/>
        <v>7.5594494073316643E-3</v>
      </c>
      <c r="R214" s="11">
        <f t="shared" si="105"/>
        <v>3.5666357089323264</v>
      </c>
      <c r="S214">
        <v>450.25</v>
      </c>
      <c r="T214" s="2">
        <f t="shared" si="106"/>
        <v>2.3374620924987433E-3</v>
      </c>
      <c r="U214" s="11">
        <f t="shared" si="107"/>
        <v>4.3729809276214313</v>
      </c>
      <c r="V214">
        <v>222.800003</v>
      </c>
      <c r="W214" s="2">
        <f t="shared" si="108"/>
        <v>6.7049807465759503E-2</v>
      </c>
      <c r="X214" s="11">
        <f t="shared" si="109"/>
        <v>5.4903066272139922</v>
      </c>
      <c r="Y214">
        <v>2691.0500489999999</v>
      </c>
      <c r="Z214" s="2">
        <f t="shared" si="110"/>
        <v>1.1711022274401239E-2</v>
      </c>
      <c r="AA214" s="11">
        <f t="shared" si="111"/>
        <v>19.10270164961457</v>
      </c>
      <c r="AB214">
        <v>531.11767599999996</v>
      </c>
      <c r="AC214" s="2">
        <f t="shared" si="112"/>
        <v>1.9743109397352798E-2</v>
      </c>
      <c r="AD214" s="11">
        <f t="shared" si="113"/>
        <v>3.1971154110668896</v>
      </c>
      <c r="AE214">
        <v>211.36000100000001</v>
      </c>
      <c r="AF214" s="2">
        <f t="shared" si="114"/>
        <v>5.6805527911252263E-4</v>
      </c>
      <c r="AG214" s="11">
        <f t="shared" si="115"/>
        <v>8.2791337633520037</v>
      </c>
      <c r="AH214">
        <v>223.14999399999999</v>
      </c>
      <c r="AI214" s="2">
        <f t="shared" si="116"/>
        <v>4.5014630970461322E-3</v>
      </c>
      <c r="AJ214" s="11">
        <f t="shared" si="117"/>
        <v>93.689650928484738</v>
      </c>
      <c r="AK214">
        <v>323.79998799999998</v>
      </c>
      <c r="AL214" s="2">
        <f t="shared" si="118"/>
        <v>7.7808904244340837E-3</v>
      </c>
      <c r="AM214" s="11">
        <f t="shared" si="119"/>
        <v>35.384744692465361</v>
      </c>
      <c r="AN214">
        <v>20.25</v>
      </c>
      <c r="AO214" s="2">
        <f t="shared" si="120"/>
        <v>9.9751127169631637E-3</v>
      </c>
      <c r="AP214" s="11">
        <f t="shared" si="121"/>
        <v>20.816154630004831</v>
      </c>
      <c r="AQ214">
        <v>234.949997</v>
      </c>
      <c r="AR214" s="2">
        <f t="shared" si="122"/>
        <v>1.64395548286278E-2</v>
      </c>
      <c r="AS214" s="11">
        <f t="shared" si="123"/>
        <v>2.6644732704279481</v>
      </c>
      <c r="AT214">
        <v>1339.75</v>
      </c>
      <c r="AU214" s="2">
        <f t="shared" si="124"/>
        <v>-3.8292987642923881E-3</v>
      </c>
      <c r="AV214" s="11">
        <f t="shared" si="125"/>
        <v>3.1026422235030742</v>
      </c>
      <c r="AW214" s="12">
        <f t="shared" si="96"/>
        <v>211.31218383766577</v>
      </c>
      <c r="AX214" s="7">
        <f t="shared" si="126"/>
        <v>7.9653313375518398E-3</v>
      </c>
    </row>
    <row r="215" spans="3:50" x14ac:dyDescent="0.3">
      <c r="C215" s="8">
        <v>45155</v>
      </c>
      <c r="D215">
        <v>128.699997</v>
      </c>
      <c r="E215" s="2">
        <f t="shared" si="97"/>
        <v>-1.5302219172966036E-2</v>
      </c>
      <c r="F215" s="11">
        <f t="shared" si="127"/>
        <v>3.0813843620683312</v>
      </c>
      <c r="G215">
        <v>228.300003</v>
      </c>
      <c r="H215" s="2">
        <f t="shared" si="98"/>
        <v>-3.2181514155618096E-3</v>
      </c>
      <c r="I215" s="11">
        <f t="shared" si="99"/>
        <v>2.7575187946221886</v>
      </c>
      <c r="J215">
        <v>1176.6999510000001</v>
      </c>
      <c r="K215" s="2">
        <f t="shared" si="100"/>
        <v>-3.8234124013403203E-4</v>
      </c>
      <c r="L215" s="11">
        <f t="shared" si="101"/>
        <v>3.2114666196892436</v>
      </c>
      <c r="M215">
        <v>1411.5500489999999</v>
      </c>
      <c r="N215" s="2">
        <f t="shared" si="102"/>
        <v>-4.8995072259429007E-3</v>
      </c>
      <c r="O215" s="11">
        <f t="shared" si="103"/>
        <v>2.5248270417248784</v>
      </c>
      <c r="P215">
        <v>92.25</v>
      </c>
      <c r="Q215" s="2">
        <f t="shared" si="104"/>
        <v>-1.125405108507882E-2</v>
      </c>
      <c r="R215" s="11">
        <f t="shared" si="105"/>
        <v>3.5264966084621356</v>
      </c>
      <c r="S215">
        <v>441</v>
      </c>
      <c r="T215" s="2">
        <f t="shared" si="106"/>
        <v>-2.054414214325373E-2</v>
      </c>
      <c r="U215" s="11">
        <f t="shared" si="107"/>
        <v>4.2831417858546388</v>
      </c>
      <c r="V215">
        <v>222.75</v>
      </c>
      <c r="W215" s="2">
        <f t="shared" si="108"/>
        <v>-2.2442997902472062E-4</v>
      </c>
      <c r="X215" s="11">
        <f t="shared" si="109"/>
        <v>5.4890744378128069</v>
      </c>
      <c r="Y215">
        <v>2652.5</v>
      </c>
      <c r="Z215" s="2">
        <f t="shared" si="110"/>
        <v>-1.432528132069677E-2</v>
      </c>
      <c r="AA215" s="11">
        <f t="shared" si="111"/>
        <v>18.829050074498504</v>
      </c>
      <c r="AB215">
        <v>540.80157499999996</v>
      </c>
      <c r="AC215" s="2">
        <f t="shared" si="112"/>
        <v>1.8233057263189245E-2</v>
      </c>
      <c r="AD215" s="11">
        <f t="shared" si="113"/>
        <v>3.2554085994338968</v>
      </c>
      <c r="AE215">
        <v>216.679993</v>
      </c>
      <c r="AF215" s="2">
        <f t="shared" si="114"/>
        <v>2.5170287541775638E-2</v>
      </c>
      <c r="AG215" s="11">
        <f t="shared" si="115"/>
        <v>8.4875219407723961</v>
      </c>
      <c r="AH215">
        <v>235.10000600000001</v>
      </c>
      <c r="AI215" s="2">
        <f t="shared" si="116"/>
        <v>5.3551478025134935E-2</v>
      </c>
      <c r="AJ215" s="11">
        <f t="shared" si="117"/>
        <v>98.706870211364048</v>
      </c>
      <c r="AK215">
        <v>331.79998799999998</v>
      </c>
      <c r="AL215" s="2">
        <f t="shared" si="118"/>
        <v>2.4706609933537127E-2</v>
      </c>
      <c r="AM215" s="11">
        <f t="shared" si="119"/>
        <v>36.258981777179898</v>
      </c>
      <c r="AN215">
        <v>19.700001</v>
      </c>
      <c r="AO215" s="2">
        <f t="shared" si="120"/>
        <v>-2.7160444444444432E-2</v>
      </c>
      <c r="AP215" s="11">
        <f t="shared" si="121"/>
        <v>20.250778618629621</v>
      </c>
      <c r="AQ215">
        <v>232.5</v>
      </c>
      <c r="AR215" s="2">
        <f t="shared" si="122"/>
        <v>-1.0427737949705085E-2</v>
      </c>
      <c r="AS215" s="11">
        <f t="shared" si="123"/>
        <v>2.6366888413899319</v>
      </c>
      <c r="AT215">
        <v>1336.650024</v>
      </c>
      <c r="AU215" s="2">
        <f t="shared" si="124"/>
        <v>-2.3138466131741309E-3</v>
      </c>
      <c r="AV215" s="11">
        <f t="shared" si="125"/>
        <v>3.0954631853023304</v>
      </c>
      <c r="AW215" s="12">
        <f t="shared" si="96"/>
        <v>216.39467289880483</v>
      </c>
      <c r="AX215" s="7">
        <f t="shared" si="126"/>
        <v>2.4052039824847604E-2</v>
      </c>
    </row>
    <row r="216" spans="3:50" x14ac:dyDescent="0.3">
      <c r="C216" s="8">
        <v>45156</v>
      </c>
      <c r="D216">
        <v>127.150002</v>
      </c>
      <c r="E216" s="2">
        <f t="shared" si="97"/>
        <v>-1.2043473474206756E-2</v>
      </c>
      <c r="F216" s="11">
        <f t="shared" si="127"/>
        <v>3.0442737912399256</v>
      </c>
      <c r="G216">
        <v>227.449997</v>
      </c>
      <c r="H216" s="2">
        <f t="shared" si="98"/>
        <v>-3.7231974981620786E-3</v>
      </c>
      <c r="I216" s="11">
        <f t="shared" si="99"/>
        <v>2.7472520075449163</v>
      </c>
      <c r="J216">
        <v>1173.6999510000001</v>
      </c>
      <c r="K216" s="2">
        <f t="shared" si="100"/>
        <v>-2.5495029531109603E-3</v>
      </c>
      <c r="L216" s="11">
        <f t="shared" si="101"/>
        <v>3.2032789760585287</v>
      </c>
      <c r="M216">
        <v>1388.8000489999999</v>
      </c>
      <c r="N216" s="2">
        <f t="shared" si="102"/>
        <v>-1.6117033906177802E-2</v>
      </c>
      <c r="O216" s="11">
        <f t="shared" si="103"/>
        <v>2.4841343186861637</v>
      </c>
      <c r="P216">
        <v>91.400002000000001</v>
      </c>
      <c r="Q216" s="2">
        <f t="shared" si="104"/>
        <v>-9.2140704607045487E-3</v>
      </c>
      <c r="R216" s="11">
        <f t="shared" si="105"/>
        <v>3.4940032202323299</v>
      </c>
      <c r="S216">
        <v>441.64999399999999</v>
      </c>
      <c r="T216" s="2">
        <f t="shared" si="106"/>
        <v>1.4739092970521561E-3</v>
      </c>
      <c r="U216" s="11">
        <f t="shared" si="107"/>
        <v>4.2894547483534025</v>
      </c>
      <c r="V216">
        <v>214.60000600000001</v>
      </c>
      <c r="W216" s="2">
        <f t="shared" si="108"/>
        <v>-3.6588076318742946E-2</v>
      </c>
      <c r="X216" s="11">
        <f t="shared" si="109"/>
        <v>5.2882397633628511</v>
      </c>
      <c r="Y216">
        <v>2641.9499510000001</v>
      </c>
      <c r="Z216" s="2">
        <f t="shared" si="110"/>
        <v>-3.9773983034872007E-3</v>
      </c>
      <c r="AA216" s="11">
        <f t="shared" si="111"/>
        <v>18.754159442675917</v>
      </c>
      <c r="AB216">
        <v>532.51538100000005</v>
      </c>
      <c r="AC216" s="2">
        <f t="shared" si="112"/>
        <v>-1.532205966670841E-2</v>
      </c>
      <c r="AD216" s="11">
        <f t="shared" si="113"/>
        <v>3.2055290346338552</v>
      </c>
      <c r="AE216">
        <v>214.800003</v>
      </c>
      <c r="AF216" s="2">
        <f t="shared" si="114"/>
        <v>-8.6763432745726732E-3</v>
      </c>
      <c r="AG216" s="11">
        <f t="shared" si="115"/>
        <v>8.4138812868637878</v>
      </c>
      <c r="AH216">
        <v>234.64999399999999</v>
      </c>
      <c r="AI216" s="2">
        <f t="shared" si="116"/>
        <v>-1.914130108529255E-3</v>
      </c>
      <c r="AJ216" s="11">
        <f t="shared" si="117"/>
        <v>98.517932419173789</v>
      </c>
      <c r="AK216">
        <v>320.25</v>
      </c>
      <c r="AL216" s="2">
        <f t="shared" si="118"/>
        <v>-3.4810091674867594E-2</v>
      </c>
      <c r="AM216" s="11">
        <f t="shared" si="119"/>
        <v>34.996803297478912</v>
      </c>
      <c r="AN216">
        <v>19.799999</v>
      </c>
      <c r="AO216" s="2">
        <f t="shared" si="120"/>
        <v>5.0760403514700236E-3</v>
      </c>
      <c r="AP216" s="11">
        <f t="shared" si="121"/>
        <v>20.353572388046469</v>
      </c>
      <c r="AQ216">
        <v>230.10000600000001</v>
      </c>
      <c r="AR216" s="2">
        <f t="shared" si="122"/>
        <v>-1.0322554838709697E-2</v>
      </c>
      <c r="AS216" s="11">
        <f t="shared" si="123"/>
        <v>2.6094714762320703</v>
      </c>
      <c r="AT216">
        <v>1341.400024</v>
      </c>
      <c r="AU216" s="2">
        <f t="shared" si="124"/>
        <v>3.5536602062711253E-3</v>
      </c>
      <c r="AV216" s="11">
        <f t="shared" si="125"/>
        <v>3.1064634096439168</v>
      </c>
      <c r="AW216" s="12">
        <f t="shared" si="96"/>
        <v>214.50844958022682</v>
      </c>
      <c r="AX216" s="7">
        <f t="shared" si="126"/>
        <v>-8.7165885061324389E-3</v>
      </c>
    </row>
    <row r="217" spans="3:50" x14ac:dyDescent="0.3">
      <c r="C217" s="8">
        <v>45159</v>
      </c>
      <c r="D217">
        <v>129.25</v>
      </c>
      <c r="E217" s="2">
        <f t="shared" si="97"/>
        <v>1.6515910082329333E-2</v>
      </c>
      <c r="F217" s="11">
        <f t="shared" si="127"/>
        <v>3.0945527434420361</v>
      </c>
      <c r="G217">
        <v>230.10000600000001</v>
      </c>
      <c r="H217" s="2">
        <f t="shared" si="98"/>
        <v>1.1650952011223792E-2</v>
      </c>
      <c r="I217" s="11">
        <f t="shared" si="99"/>
        <v>2.7792601088475601</v>
      </c>
      <c r="J217">
        <v>1179.25</v>
      </c>
      <c r="K217" s="2">
        <f t="shared" si="100"/>
        <v>4.7286778833646181E-3</v>
      </c>
      <c r="L217" s="11">
        <f t="shared" si="101"/>
        <v>3.2184262505068637</v>
      </c>
      <c r="M217">
        <v>1405.400024</v>
      </c>
      <c r="N217" s="2">
        <f t="shared" si="102"/>
        <v>1.1952746554086735E-2</v>
      </c>
      <c r="O217" s="11">
        <f t="shared" si="103"/>
        <v>2.5138265466037284</v>
      </c>
      <c r="P217">
        <v>92</v>
      </c>
      <c r="Q217" s="2">
        <f t="shared" si="104"/>
        <v>6.5645293968374929E-3</v>
      </c>
      <c r="R217" s="11">
        <f t="shared" si="105"/>
        <v>3.5169397070841897</v>
      </c>
      <c r="S217">
        <v>447.79998799999998</v>
      </c>
      <c r="T217" s="2">
        <f t="shared" si="106"/>
        <v>1.3925040379373366E-2</v>
      </c>
      <c r="U217" s="11">
        <f t="shared" si="107"/>
        <v>4.3491855789297187</v>
      </c>
      <c r="V217">
        <v>219.85000600000001</v>
      </c>
      <c r="W217" s="2">
        <f t="shared" si="108"/>
        <v>2.446411860771347E-2</v>
      </c>
      <c r="X217" s="11">
        <f t="shared" si="109"/>
        <v>5.4176118881597866</v>
      </c>
      <c r="Y217">
        <v>2662.25</v>
      </c>
      <c r="Z217" s="2">
        <f t="shared" si="110"/>
        <v>7.6837371549436373E-3</v>
      </c>
      <c r="AA217" s="11">
        <f t="shared" si="111"/>
        <v>18.898261474395344</v>
      </c>
      <c r="AB217">
        <v>550.08618200000001</v>
      </c>
      <c r="AC217" s="2">
        <f t="shared" si="112"/>
        <v>3.299585632062696E-2</v>
      </c>
      <c r="AD217" s="11">
        <f t="shared" si="113"/>
        <v>3.3112982100922319</v>
      </c>
      <c r="AE217">
        <v>216.03999300000001</v>
      </c>
      <c r="AF217" s="2">
        <f t="shared" si="114"/>
        <v>5.772765282503256E-3</v>
      </c>
      <c r="AG217" s="11">
        <f t="shared" si="115"/>
        <v>8.4624526486476981</v>
      </c>
      <c r="AH217">
        <v>238.89999399999999</v>
      </c>
      <c r="AI217" s="2">
        <f t="shared" si="116"/>
        <v>1.8112082287119025E-2</v>
      </c>
      <c r="AJ217" s="11">
        <f t="shared" si="117"/>
        <v>100.30229731790669</v>
      </c>
      <c r="AK217">
        <v>316.45001200000002</v>
      </c>
      <c r="AL217" s="2">
        <f t="shared" si="118"/>
        <v>-1.1865692427790786E-2</v>
      </c>
      <c r="AM217" s="11">
        <f t="shared" si="119"/>
        <v>34.581541993595131</v>
      </c>
      <c r="AN217">
        <v>19.899999999999999</v>
      </c>
      <c r="AO217" s="2">
        <f t="shared" si="120"/>
        <v>5.050555810634183E-3</v>
      </c>
      <c r="AP217" s="11">
        <f t="shared" si="121"/>
        <v>20.456369241338081</v>
      </c>
      <c r="AQ217">
        <v>239.35000600000001</v>
      </c>
      <c r="AR217" s="2">
        <f t="shared" si="122"/>
        <v>4.0199912033031415E-2</v>
      </c>
      <c r="AS217" s="11">
        <f t="shared" si="123"/>
        <v>2.7143720000293041</v>
      </c>
      <c r="AT217">
        <v>1349.5</v>
      </c>
      <c r="AU217" s="2">
        <f t="shared" si="124"/>
        <v>6.038449273205071E-3</v>
      </c>
      <c r="AV217" s="11">
        <f t="shared" si="125"/>
        <v>3.1252216313621193</v>
      </c>
      <c r="AW217" s="12">
        <f t="shared" si="96"/>
        <v>216.74161734094048</v>
      </c>
      <c r="AX217" s="7">
        <f t="shared" si="126"/>
        <v>1.0410628416194223E-2</v>
      </c>
    </row>
    <row r="218" spans="3:50" x14ac:dyDescent="0.3">
      <c r="C218" s="8">
        <v>45160</v>
      </c>
      <c r="D218">
        <v>133.300003</v>
      </c>
      <c r="E218" s="2">
        <f t="shared" si="97"/>
        <v>3.1334646034816283E-2</v>
      </c>
      <c r="F218" s="11">
        <f t="shared" si="127"/>
        <v>3.191519458293862</v>
      </c>
      <c r="G218">
        <v>230.75</v>
      </c>
      <c r="H218" s="2">
        <f t="shared" si="98"/>
        <v>2.8248326077835451E-3</v>
      </c>
      <c r="I218" s="11">
        <f t="shared" si="99"/>
        <v>2.7871110534285446</v>
      </c>
      <c r="J218">
        <v>1179.5</v>
      </c>
      <c r="K218" s="2">
        <f t="shared" si="100"/>
        <v>2.1199915200331709E-4</v>
      </c>
      <c r="L218" s="11">
        <f t="shared" si="101"/>
        <v>3.2191085541427564</v>
      </c>
      <c r="M218">
        <v>1403.75</v>
      </c>
      <c r="N218" s="2">
        <f t="shared" si="102"/>
        <v>-1.1740600340277574E-3</v>
      </c>
      <c r="O218" s="11">
        <f t="shared" si="103"/>
        <v>2.5108751633228827</v>
      </c>
      <c r="P218">
        <v>91.849997999999999</v>
      </c>
      <c r="Q218" s="2">
        <f t="shared" si="104"/>
        <v>-1.6304565217390987E-3</v>
      </c>
      <c r="R218" s="11">
        <f t="shared" si="105"/>
        <v>3.5112054898022111</v>
      </c>
      <c r="S218">
        <v>454.25</v>
      </c>
      <c r="T218" s="2">
        <f t="shared" si="106"/>
        <v>1.4403778858520289E-2</v>
      </c>
      <c r="U218" s="11">
        <f t="shared" si="107"/>
        <v>4.4118302862232879</v>
      </c>
      <c r="V218">
        <v>223.60000600000001</v>
      </c>
      <c r="W218" s="2">
        <f t="shared" si="108"/>
        <v>1.7057083910200221E-2</v>
      </c>
      <c r="X218" s="11">
        <f t="shared" si="109"/>
        <v>5.5100205487290266</v>
      </c>
      <c r="Y218">
        <v>2678.8000489999999</v>
      </c>
      <c r="Z218" s="2">
        <f t="shared" si="110"/>
        <v>6.2165645600524844E-3</v>
      </c>
      <c r="AA218" s="11">
        <f t="shared" si="111"/>
        <v>19.015743736923675</v>
      </c>
      <c r="AB218">
        <v>568.30590800000004</v>
      </c>
      <c r="AC218" s="2">
        <f t="shared" si="112"/>
        <v>3.3121584573815088E-2</v>
      </c>
      <c r="AD218" s="11">
        <f t="shared" si="113"/>
        <v>3.4209736538069242</v>
      </c>
      <c r="AE218">
        <v>218.479996</v>
      </c>
      <c r="AF218" s="2">
        <f t="shared" si="114"/>
        <v>1.1294219029159169E-2</v>
      </c>
      <c r="AG218" s="11">
        <f t="shared" si="115"/>
        <v>8.5580294423854131</v>
      </c>
      <c r="AH218">
        <v>238.35000600000001</v>
      </c>
      <c r="AI218" s="2">
        <f t="shared" si="116"/>
        <v>-2.3021683290623818E-3</v>
      </c>
      <c r="AJ218" s="11">
        <f t="shared" si="117"/>
        <v>100.07138454568921</v>
      </c>
      <c r="AK218">
        <v>322.64999399999999</v>
      </c>
      <c r="AL218" s="2">
        <f t="shared" si="118"/>
        <v>1.9592295038370899E-2</v>
      </c>
      <c r="AM218" s="11">
        <f t="shared" si="119"/>
        <v>35.259073767215462</v>
      </c>
      <c r="AN218">
        <v>20.85</v>
      </c>
      <c r="AO218" s="2">
        <f t="shared" si="120"/>
        <v>4.7738693467336724E-2</v>
      </c>
      <c r="AP218" s="11">
        <f t="shared" si="121"/>
        <v>21.432929582004974</v>
      </c>
      <c r="AQ218">
        <v>243.5</v>
      </c>
      <c r="AR218" s="2">
        <f t="shared" si="122"/>
        <v>1.7338599941376209E-2</v>
      </c>
      <c r="AS218" s="11">
        <f t="shared" si="123"/>
        <v>2.7614354102298853</v>
      </c>
      <c r="AT218">
        <v>1353.5500489999999</v>
      </c>
      <c r="AU218" s="2">
        <f t="shared" si="124"/>
        <v>3.0011478325304708E-3</v>
      </c>
      <c r="AV218" s="11">
        <f t="shared" si="125"/>
        <v>3.1346008834872592</v>
      </c>
      <c r="AW218" s="12">
        <f t="shared" si="96"/>
        <v>218.79584157568536</v>
      </c>
      <c r="AX218" s="7">
        <f t="shared" si="126"/>
        <v>9.4777563254662134E-3</v>
      </c>
    </row>
    <row r="219" spans="3:50" x14ac:dyDescent="0.3">
      <c r="C219" s="8">
        <v>45161</v>
      </c>
      <c r="D219">
        <v>133.39999399999999</v>
      </c>
      <c r="E219" s="2">
        <f t="shared" si="97"/>
        <v>7.5012001312546595E-4</v>
      </c>
      <c r="F219" s="11">
        <f t="shared" si="127"/>
        <v>3.1939134809118075</v>
      </c>
      <c r="G219">
        <v>230.89999399999999</v>
      </c>
      <c r="H219" s="2">
        <f t="shared" si="98"/>
        <v>6.5002816901404969E-4</v>
      </c>
      <c r="I219" s="11">
        <f t="shared" si="99"/>
        <v>2.7889227541234436</v>
      </c>
      <c r="J219">
        <v>1182.5</v>
      </c>
      <c r="K219" s="2">
        <f t="shared" si="100"/>
        <v>2.5434506146673197E-3</v>
      </c>
      <c r="L219" s="11">
        <f t="shared" si="101"/>
        <v>3.2272961977734718</v>
      </c>
      <c r="M219">
        <v>1407.9499510000001</v>
      </c>
      <c r="N219" s="2">
        <f t="shared" si="102"/>
        <v>2.9919508459483879E-3</v>
      </c>
      <c r="O219" s="11">
        <f t="shared" si="103"/>
        <v>2.5183875783918572</v>
      </c>
      <c r="P219">
        <v>91.300003000000004</v>
      </c>
      <c r="Q219" s="2">
        <f t="shared" si="104"/>
        <v>-5.9879696459002041E-3</v>
      </c>
      <c r="R219" s="11">
        <f t="shared" si="105"/>
        <v>3.4901804979087574</v>
      </c>
      <c r="S219">
        <v>450.45001200000002</v>
      </c>
      <c r="T219" s="2">
        <f t="shared" si="106"/>
        <v>-8.365411117226218E-3</v>
      </c>
      <c r="U219" s="11">
        <f t="shared" si="107"/>
        <v>4.3749235120996</v>
      </c>
      <c r="V219">
        <v>222.5</v>
      </c>
      <c r="W219" s="2">
        <f t="shared" si="108"/>
        <v>-4.9195258071683678E-3</v>
      </c>
      <c r="X219" s="11">
        <f t="shared" si="109"/>
        <v>5.482913860441526</v>
      </c>
      <c r="Y219">
        <v>2717.6000979999999</v>
      </c>
      <c r="Z219" s="2">
        <f t="shared" si="110"/>
        <v>1.4484115383857743E-2</v>
      </c>
      <c r="AA219" s="11">
        <f t="shared" si="111"/>
        <v>19.291169963319149</v>
      </c>
      <c r="AB219">
        <v>579.637024</v>
      </c>
      <c r="AC219" s="2">
        <f t="shared" si="112"/>
        <v>1.9938409649614242E-2</v>
      </c>
      <c r="AD219" s="11">
        <f t="shared" si="113"/>
        <v>3.4891824279170645</v>
      </c>
      <c r="AE219">
        <v>218.679993</v>
      </c>
      <c r="AF219" s="2">
        <f t="shared" si="114"/>
        <v>9.1540188420724533E-4</v>
      </c>
      <c r="AG219" s="11">
        <f t="shared" si="115"/>
        <v>8.5658634786620738</v>
      </c>
      <c r="AH219">
        <v>240.050003</v>
      </c>
      <c r="AI219" s="2">
        <f t="shared" si="116"/>
        <v>7.1323555997728771E-3</v>
      </c>
      <c r="AJ219" s="11">
        <f t="shared" si="117"/>
        <v>100.78512924563069</v>
      </c>
      <c r="AK219">
        <v>324.54998799999998</v>
      </c>
      <c r="AL219" s="2">
        <f t="shared" si="118"/>
        <v>5.8887154357114557E-3</v>
      </c>
      <c r="AM219" s="11">
        <f t="shared" si="119"/>
        <v>35.466704419157352</v>
      </c>
      <c r="AN219">
        <v>21.85</v>
      </c>
      <c r="AO219" s="2">
        <f t="shared" si="120"/>
        <v>4.7961630695443569E-2</v>
      </c>
      <c r="AP219" s="11">
        <f t="shared" si="121"/>
        <v>22.460887835338543</v>
      </c>
      <c r="AQ219">
        <v>245.60000600000001</v>
      </c>
      <c r="AR219" s="2">
        <f t="shared" si="122"/>
        <v>8.6242546201231729E-3</v>
      </c>
      <c r="AS219" s="11">
        <f t="shared" si="123"/>
        <v>2.785250732324732</v>
      </c>
      <c r="AT219">
        <v>1355.3000489999999</v>
      </c>
      <c r="AU219" s="2">
        <f t="shared" si="124"/>
        <v>1.2928964106593277E-3</v>
      </c>
      <c r="AV219" s="11">
        <f t="shared" si="125"/>
        <v>3.1386535977183696</v>
      </c>
      <c r="AW219" s="12">
        <f t="shared" si="96"/>
        <v>221.05937958171845</v>
      </c>
      <c r="AX219" s="7">
        <f t="shared" si="126"/>
        <v>1.0345434308677515E-2</v>
      </c>
    </row>
    <row r="220" spans="3:50" x14ac:dyDescent="0.3">
      <c r="C220" s="8">
        <v>45162</v>
      </c>
      <c r="D220">
        <v>134.39999399999999</v>
      </c>
      <c r="E220" s="2">
        <f t="shared" si="97"/>
        <v>7.4962522112256291E-3</v>
      </c>
      <c r="F220" s="11">
        <f t="shared" si="127"/>
        <v>3.2178558619055559</v>
      </c>
      <c r="G220">
        <v>229.25</v>
      </c>
      <c r="H220" s="2">
        <f t="shared" si="98"/>
        <v>-7.1459248283912702E-3</v>
      </c>
      <c r="I220" s="11">
        <f t="shared" si="99"/>
        <v>2.7689933217702873</v>
      </c>
      <c r="J220">
        <v>1171.25</v>
      </c>
      <c r="K220" s="2">
        <f t="shared" si="100"/>
        <v>-9.5137420718816035E-3</v>
      </c>
      <c r="L220" s="11">
        <f t="shared" si="101"/>
        <v>3.1965925341582908</v>
      </c>
      <c r="M220">
        <v>1423.599976</v>
      </c>
      <c r="N220" s="2">
        <f t="shared" si="102"/>
        <v>1.1115469686180601E-2</v>
      </c>
      <c r="O220" s="11">
        <f t="shared" si="103"/>
        <v>2.5463806391775257</v>
      </c>
      <c r="P220">
        <v>92.25</v>
      </c>
      <c r="Q220" s="2">
        <f t="shared" si="104"/>
        <v>1.0405224192599372E-2</v>
      </c>
      <c r="R220" s="11">
        <f t="shared" si="105"/>
        <v>3.5264966084621361</v>
      </c>
      <c r="S220">
        <v>450.89999399999999</v>
      </c>
      <c r="T220" s="2">
        <f t="shared" si="106"/>
        <v>9.9896101234864254E-4</v>
      </c>
      <c r="U220" s="11">
        <f t="shared" si="107"/>
        <v>4.379293890120195</v>
      </c>
      <c r="V220">
        <v>216.75</v>
      </c>
      <c r="W220" s="2">
        <f t="shared" si="108"/>
        <v>-2.5842696629213457E-2</v>
      </c>
      <c r="X220" s="11">
        <f t="shared" si="109"/>
        <v>5.3412205809020259</v>
      </c>
      <c r="Y220">
        <v>2688.1499020000001</v>
      </c>
      <c r="Z220" s="2">
        <f t="shared" si="110"/>
        <v>-1.0836839467909032E-2</v>
      </c>
      <c r="AA220" s="11">
        <f t="shared" si="111"/>
        <v>19.082114651278509</v>
      </c>
      <c r="AB220">
        <v>562.36578399999996</v>
      </c>
      <c r="AC220" s="2">
        <f t="shared" si="112"/>
        <v>-2.9796647358399264E-2</v>
      </c>
      <c r="AD220" s="11">
        <f t="shared" si="113"/>
        <v>3.3852164895432963</v>
      </c>
      <c r="AE220">
        <v>216.55999800000001</v>
      </c>
      <c r="AF220" s="2">
        <f t="shared" si="114"/>
        <v>-9.694508267155455E-3</v>
      </c>
      <c r="AG220" s="11">
        <f t="shared" si="115"/>
        <v>8.4828216443528586</v>
      </c>
      <c r="AH220">
        <v>243.5</v>
      </c>
      <c r="AI220" s="2">
        <f t="shared" si="116"/>
        <v>1.4371993155109397E-2</v>
      </c>
      <c r="AJ220" s="11">
        <f t="shared" si="117"/>
        <v>102.2336124332857</v>
      </c>
      <c r="AK220">
        <v>319.45001200000002</v>
      </c>
      <c r="AL220" s="2">
        <f t="shared" si="118"/>
        <v>-1.5713992261802145E-2</v>
      </c>
      <c r="AM220" s="11">
        <f t="shared" si="119"/>
        <v>34.909380900363089</v>
      </c>
      <c r="AN220">
        <v>21.5</v>
      </c>
      <c r="AO220" s="2">
        <f t="shared" si="120"/>
        <v>-1.6018306636155666E-2</v>
      </c>
      <c r="AP220" s="11">
        <f t="shared" si="121"/>
        <v>22.101102446671792</v>
      </c>
      <c r="AQ220">
        <v>249.75</v>
      </c>
      <c r="AR220" s="2">
        <f t="shared" si="122"/>
        <v>1.6897369294038178E-2</v>
      </c>
      <c r="AS220" s="11">
        <f t="shared" si="123"/>
        <v>2.8323141425253131</v>
      </c>
      <c r="AT220">
        <v>1362.5</v>
      </c>
      <c r="AU220" s="2">
        <f t="shared" si="124"/>
        <v>5.3124405959494858E-3</v>
      </c>
      <c r="AV220" s="11">
        <f t="shared" si="125"/>
        <v>3.1553275085075114</v>
      </c>
      <c r="AW220" s="12">
        <f t="shared" si="96"/>
        <v>221.15872365302408</v>
      </c>
      <c r="AX220" s="7">
        <f t="shared" si="126"/>
        <v>4.4939993721881955E-4</v>
      </c>
    </row>
    <row r="221" spans="3:50" x14ac:dyDescent="0.3">
      <c r="C221" s="8">
        <v>45163</v>
      </c>
      <c r="D221">
        <v>133.39999399999999</v>
      </c>
      <c r="E221" s="2">
        <f t="shared" si="97"/>
        <v>-7.4404765226403491E-3</v>
      </c>
      <c r="F221" s="11">
        <f t="shared" si="127"/>
        <v>3.193913480911807</v>
      </c>
      <c r="G221">
        <v>227.699997</v>
      </c>
      <c r="H221" s="2">
        <f t="shared" si="98"/>
        <v>-6.7611908396946196E-3</v>
      </c>
      <c r="I221" s="11">
        <f t="shared" si="99"/>
        <v>2.7502716294879583</v>
      </c>
      <c r="J221">
        <v>1153.9499510000001</v>
      </c>
      <c r="K221" s="2">
        <f t="shared" si="100"/>
        <v>-1.4770586125933738E-2</v>
      </c>
      <c r="L221" s="11">
        <f t="shared" si="101"/>
        <v>3.149376988822989</v>
      </c>
      <c r="M221">
        <v>1420.099976</v>
      </c>
      <c r="N221" s="2">
        <f t="shared" si="102"/>
        <v>-2.4585558155417742E-3</v>
      </c>
      <c r="O221" s="11">
        <f t="shared" si="103"/>
        <v>2.5401202202484927</v>
      </c>
      <c r="P221">
        <v>91.800003000000004</v>
      </c>
      <c r="Q221" s="2">
        <f t="shared" si="104"/>
        <v>-4.8780162601625987E-3</v>
      </c>
      <c r="R221" s="11">
        <f t="shared" si="105"/>
        <v>3.5092943006646493</v>
      </c>
      <c r="S221">
        <v>443.35000600000001</v>
      </c>
      <c r="T221" s="2">
        <f t="shared" si="106"/>
        <v>-1.674426280875041E-2</v>
      </c>
      <c r="U221" s="11">
        <f t="shared" si="107"/>
        <v>4.3059658423072671</v>
      </c>
      <c r="V221">
        <v>211</v>
      </c>
      <c r="W221" s="2">
        <f t="shared" si="108"/>
        <v>-2.6528258362168433E-2</v>
      </c>
      <c r="X221" s="11">
        <f t="shared" si="109"/>
        <v>5.1995273013625258</v>
      </c>
      <c r="Y221">
        <v>2638.3999020000001</v>
      </c>
      <c r="Z221" s="2">
        <f t="shared" si="110"/>
        <v>-1.8507152433346663E-2</v>
      </c>
      <c r="AA221" s="11">
        <f t="shared" si="111"/>
        <v>18.7289590466767</v>
      </c>
      <c r="AB221">
        <v>552.68182400000001</v>
      </c>
      <c r="AC221" s="2">
        <f t="shared" si="112"/>
        <v>-1.7220037697030177E-2</v>
      </c>
      <c r="AD221" s="11">
        <f t="shared" si="113"/>
        <v>3.3269229339807525</v>
      </c>
      <c r="AE221">
        <v>216.03999300000001</v>
      </c>
      <c r="AF221" s="2">
        <f t="shared" si="114"/>
        <v>-2.4012052308940435E-3</v>
      </c>
      <c r="AG221" s="11">
        <f t="shared" si="115"/>
        <v>8.4624526486476981</v>
      </c>
      <c r="AH221">
        <v>239.300003</v>
      </c>
      <c r="AI221" s="2">
        <f t="shared" si="116"/>
        <v>-1.724844763860367E-2</v>
      </c>
      <c r="AJ221" s="11">
        <f t="shared" si="117"/>
        <v>100.47024132232487</v>
      </c>
      <c r="AK221">
        <v>313.5</v>
      </c>
      <c r="AL221" s="2">
        <f t="shared" si="118"/>
        <v>-1.8625799895102269E-2</v>
      </c>
      <c r="AM221" s="11">
        <f t="shared" si="119"/>
        <v>34.259165757251019</v>
      </c>
      <c r="AN221">
        <v>22.4</v>
      </c>
      <c r="AO221" s="2">
        <f t="shared" si="120"/>
        <v>4.1860465116279055E-2</v>
      </c>
      <c r="AP221" s="11">
        <f t="shared" si="121"/>
        <v>23.026264874672005</v>
      </c>
      <c r="AQ221">
        <v>245.60000600000001</v>
      </c>
      <c r="AR221" s="2">
        <f t="shared" si="122"/>
        <v>-1.6616592592592516E-2</v>
      </c>
      <c r="AS221" s="11">
        <f t="shared" si="123"/>
        <v>2.785250732324732</v>
      </c>
      <c r="AT221">
        <v>1339.599976</v>
      </c>
      <c r="AU221" s="2">
        <f t="shared" si="124"/>
        <v>-1.6807357064220207E-2</v>
      </c>
      <c r="AV221" s="11">
        <f t="shared" si="125"/>
        <v>3.1022947924174695</v>
      </c>
      <c r="AW221" s="12">
        <f t="shared" si="96"/>
        <v>218.81002187210092</v>
      </c>
      <c r="AX221" s="7">
        <f t="shared" si="126"/>
        <v>-1.061998252715568E-2</v>
      </c>
    </row>
    <row r="222" spans="3:50" x14ac:dyDescent="0.3">
      <c r="C222" s="8">
        <v>45166</v>
      </c>
      <c r="D222">
        <v>134.89999399999999</v>
      </c>
      <c r="E222" s="2">
        <f t="shared" si="97"/>
        <v>1.1244378316838555E-2</v>
      </c>
      <c r="F222" s="11">
        <f t="shared" si="127"/>
        <v>3.2298270524024302</v>
      </c>
      <c r="G222">
        <v>229.449997</v>
      </c>
      <c r="H222" s="2">
        <f t="shared" si="98"/>
        <v>7.6855512650708668E-3</v>
      </c>
      <c r="I222" s="11">
        <f t="shared" si="99"/>
        <v>2.7714089830892581</v>
      </c>
      <c r="J222">
        <v>1146.4499510000001</v>
      </c>
      <c r="K222" s="2">
        <f t="shared" si="100"/>
        <v>-6.4994153286289658E-3</v>
      </c>
      <c r="L222" s="11">
        <f t="shared" si="101"/>
        <v>3.1289078797462015</v>
      </c>
      <c r="M222">
        <v>1415.650024</v>
      </c>
      <c r="N222" s="2">
        <f t="shared" si="102"/>
        <v>-3.1335483946236531E-3</v>
      </c>
      <c r="O222" s="11">
        <f t="shared" si="103"/>
        <v>2.532160630610182</v>
      </c>
      <c r="P222">
        <v>91.900002000000001</v>
      </c>
      <c r="Q222" s="2">
        <f t="shared" si="104"/>
        <v>1.0893136898917355E-3</v>
      </c>
      <c r="R222" s="11">
        <f t="shared" si="105"/>
        <v>3.5131170229882223</v>
      </c>
      <c r="S222">
        <v>441.39999399999999</v>
      </c>
      <c r="T222" s="2">
        <f t="shared" si="106"/>
        <v>-4.3983578969434278E-3</v>
      </c>
      <c r="U222" s="11">
        <f t="shared" si="107"/>
        <v>4.2870266634407859</v>
      </c>
      <c r="V222">
        <v>220.60000600000001</v>
      </c>
      <c r="W222" s="2">
        <f t="shared" si="108"/>
        <v>4.5497658767772453E-2</v>
      </c>
      <c r="X222" s="11">
        <f t="shared" si="109"/>
        <v>5.4360936202736347</v>
      </c>
      <c r="Y222">
        <v>2695.3500979999999</v>
      </c>
      <c r="Z222" s="2">
        <f t="shared" si="110"/>
        <v>2.1585126635590646E-2</v>
      </c>
      <c r="AA222" s="11">
        <f t="shared" si="111"/>
        <v>19.133225999452009</v>
      </c>
      <c r="AB222">
        <v>554.02960199999995</v>
      </c>
      <c r="AC222" s="2">
        <f t="shared" si="112"/>
        <v>2.4386146630361871E-3</v>
      </c>
      <c r="AD222" s="11">
        <f t="shared" si="113"/>
        <v>3.3350360170303492</v>
      </c>
      <c r="AE222">
        <v>217.63999899999999</v>
      </c>
      <c r="AF222" s="2">
        <f t="shared" si="114"/>
        <v>7.406063931875595E-3</v>
      </c>
      <c r="AG222" s="11">
        <f t="shared" si="115"/>
        <v>8.5251261139840526</v>
      </c>
      <c r="AH222">
        <v>243.25</v>
      </c>
      <c r="AI222" s="2">
        <f t="shared" si="116"/>
        <v>1.6506464481740979E-2</v>
      </c>
      <c r="AJ222" s="11">
        <f t="shared" si="117"/>
        <v>102.12864979218377</v>
      </c>
      <c r="AK222">
        <v>311.64999399999999</v>
      </c>
      <c r="AL222" s="2">
        <f t="shared" si="118"/>
        <v>-5.9011355661882092E-3</v>
      </c>
      <c r="AM222" s="11">
        <f t="shared" si="119"/>
        <v>34.056997775732967</v>
      </c>
      <c r="AN222">
        <v>23.5</v>
      </c>
      <c r="AO222" s="2">
        <f t="shared" si="120"/>
        <v>4.9107142857143016E-2</v>
      </c>
      <c r="AP222" s="11">
        <f t="shared" si="121"/>
        <v>24.157018953338937</v>
      </c>
      <c r="AQ222">
        <v>244.949997</v>
      </c>
      <c r="AR222" s="2">
        <f t="shared" si="122"/>
        <v>-2.6466163848547497E-3</v>
      </c>
      <c r="AS222" s="11">
        <f t="shared" si="123"/>
        <v>2.7778792421006329</v>
      </c>
      <c r="AT222">
        <v>1349.25</v>
      </c>
      <c r="AU222" s="2">
        <f t="shared" si="124"/>
        <v>7.2036609233263604E-3</v>
      </c>
      <c r="AV222" s="11">
        <f t="shared" si="125"/>
        <v>3.1246426721862459</v>
      </c>
      <c r="AW222" s="12">
        <f t="shared" si="96"/>
        <v>222.13711841855962</v>
      </c>
      <c r="AX222" s="7">
        <f t="shared" si="126"/>
        <v>1.5205412064733803E-2</v>
      </c>
    </row>
    <row r="223" spans="3:50" x14ac:dyDescent="0.3">
      <c r="C223" s="8">
        <v>45167</v>
      </c>
      <c r="D223">
        <v>134.550003</v>
      </c>
      <c r="E223" s="2">
        <f t="shared" si="97"/>
        <v>-2.594447854460169E-3</v>
      </c>
      <c r="F223" s="11">
        <f t="shared" si="127"/>
        <v>3.2214474345360471</v>
      </c>
      <c r="G223">
        <v>229.949997</v>
      </c>
      <c r="H223" s="2">
        <f t="shared" si="98"/>
        <v>2.1791240206465723E-3</v>
      </c>
      <c r="I223" s="11">
        <f t="shared" si="99"/>
        <v>2.7774482269753435</v>
      </c>
      <c r="J223">
        <v>1157.5500489999999</v>
      </c>
      <c r="K223" s="2">
        <f t="shared" si="100"/>
        <v>9.6821479126216747E-3</v>
      </c>
      <c r="L223" s="11">
        <f t="shared" si="101"/>
        <v>3.1592024286428719</v>
      </c>
      <c r="M223">
        <v>1417.650024</v>
      </c>
      <c r="N223" s="2">
        <f t="shared" si="102"/>
        <v>1.4127785583253338E-3</v>
      </c>
      <c r="O223" s="11">
        <f t="shared" si="103"/>
        <v>2.5357380128553437</v>
      </c>
      <c r="P223">
        <v>91.900002000000001</v>
      </c>
      <c r="Q223" s="2">
        <f t="shared" si="104"/>
        <v>0</v>
      </c>
      <c r="R223" s="11">
        <f t="shared" si="105"/>
        <v>3.5131170229882223</v>
      </c>
      <c r="S223">
        <v>440.10000600000001</v>
      </c>
      <c r="T223" s="2">
        <f t="shared" si="106"/>
        <v>-2.9451472987559457E-3</v>
      </c>
      <c r="U223" s="11">
        <f t="shared" si="107"/>
        <v>4.2744007384432585</v>
      </c>
      <c r="V223">
        <v>227.85000600000001</v>
      </c>
      <c r="W223" s="2">
        <f t="shared" si="108"/>
        <v>3.2864912977382144E-2</v>
      </c>
      <c r="X223" s="11">
        <f t="shared" si="109"/>
        <v>5.6147503640408303</v>
      </c>
      <c r="Y223">
        <v>2718.9499510000001</v>
      </c>
      <c r="Z223" s="2">
        <f t="shared" si="110"/>
        <v>8.7557653521566081E-3</v>
      </c>
      <c r="AA223" s="11">
        <f t="shared" si="111"/>
        <v>19.300752036732991</v>
      </c>
      <c r="AB223">
        <v>561.16772500000002</v>
      </c>
      <c r="AC223" s="2">
        <f t="shared" si="112"/>
        <v>1.2884010121899658E-2</v>
      </c>
      <c r="AD223" s="11">
        <f t="shared" si="113"/>
        <v>3.3780046548306681</v>
      </c>
      <c r="AE223">
        <v>216</v>
      </c>
      <c r="AF223" s="2">
        <f t="shared" si="114"/>
        <v>-7.5353749657018909E-3</v>
      </c>
      <c r="AG223" s="11">
        <f t="shared" si="115"/>
        <v>8.4608860920852855</v>
      </c>
      <c r="AH223">
        <v>244.35000600000001</v>
      </c>
      <c r="AI223" s="2">
        <f t="shared" si="116"/>
        <v>4.5221212744090966E-3</v>
      </c>
      <c r="AJ223" s="11">
        <f t="shared" si="117"/>
        <v>102.59048793213567</v>
      </c>
      <c r="AK223">
        <v>319.35000600000001</v>
      </c>
      <c r="AL223" s="2">
        <f t="shared" si="118"/>
        <v>2.4707242574180777E-2</v>
      </c>
      <c r="AM223" s="11">
        <f t="shared" si="119"/>
        <v>34.898452281126339</v>
      </c>
      <c r="AN223">
        <v>24.65</v>
      </c>
      <c r="AO223" s="2">
        <f t="shared" si="120"/>
        <v>4.8936170212765973E-2</v>
      </c>
      <c r="AP223" s="11">
        <f t="shared" si="121"/>
        <v>25.339170944672546</v>
      </c>
      <c r="AQ223">
        <v>246.89999399999999</v>
      </c>
      <c r="AR223" s="2">
        <f t="shared" si="122"/>
        <v>7.960796178331897E-3</v>
      </c>
      <c r="AS223" s="11">
        <f t="shared" si="123"/>
        <v>2.799993372555015</v>
      </c>
      <c r="AT223">
        <v>1380.599976</v>
      </c>
      <c r="AU223" s="2">
        <f t="shared" si="124"/>
        <v>2.3235112840466865E-2</v>
      </c>
      <c r="AV223" s="11">
        <f t="shared" si="125"/>
        <v>3.1972440972606311</v>
      </c>
      <c r="AW223" s="12">
        <f t="shared" si="96"/>
        <v>225.06109563988107</v>
      </c>
      <c r="AX223" s="7">
        <f t="shared" si="126"/>
        <v>1.3162938468536334E-2</v>
      </c>
    </row>
    <row r="224" spans="3:50" x14ac:dyDescent="0.3">
      <c r="C224" s="8">
        <v>45168</v>
      </c>
      <c r="D224">
        <v>134.550003</v>
      </c>
      <c r="E224" s="2">
        <f t="shared" si="97"/>
        <v>0</v>
      </c>
      <c r="F224" s="11">
        <f t="shared" si="127"/>
        <v>3.2214474345360471</v>
      </c>
      <c r="G224">
        <v>228.75</v>
      </c>
      <c r="H224" s="2">
        <f t="shared" si="98"/>
        <v>-5.2185127882389271E-3</v>
      </c>
      <c r="I224" s="11">
        <f t="shared" si="99"/>
        <v>2.762954077884201</v>
      </c>
      <c r="J224">
        <v>1170.5</v>
      </c>
      <c r="K224" s="2">
        <f t="shared" si="100"/>
        <v>1.1187378905290091E-2</v>
      </c>
      <c r="L224" s="11">
        <f t="shared" si="101"/>
        <v>3.1945456232506122</v>
      </c>
      <c r="M224">
        <v>1435.150024</v>
      </c>
      <c r="N224" s="2">
        <f t="shared" si="102"/>
        <v>1.2344372520534108E-2</v>
      </c>
      <c r="O224" s="11">
        <f t="shared" si="103"/>
        <v>2.5670401075005089</v>
      </c>
      <c r="P224">
        <v>90.75</v>
      </c>
      <c r="Q224" s="2">
        <f t="shared" si="104"/>
        <v>-1.25136232314772E-2</v>
      </c>
      <c r="R224" s="11">
        <f t="shared" si="105"/>
        <v>3.469155200194459</v>
      </c>
      <c r="S224">
        <v>442.79998799999998</v>
      </c>
      <c r="T224" s="2">
        <f t="shared" si="106"/>
        <v>6.1349283417186928E-3</v>
      </c>
      <c r="U224" s="11">
        <f t="shared" si="107"/>
        <v>4.3006238806773975</v>
      </c>
      <c r="V224">
        <v>232.800003</v>
      </c>
      <c r="W224" s="2">
        <f t="shared" si="108"/>
        <v>2.1724805221203347E-2</v>
      </c>
      <c r="X224" s="11">
        <f t="shared" si="109"/>
        <v>5.7367297220652977</v>
      </c>
      <c r="Y224">
        <v>2709</v>
      </c>
      <c r="Z224" s="2">
        <f t="shared" si="110"/>
        <v>-3.6594829545650853E-3</v>
      </c>
      <c r="AA224" s="11">
        <f t="shared" si="111"/>
        <v>19.230121263644278</v>
      </c>
      <c r="AB224">
        <v>574.39575200000002</v>
      </c>
      <c r="AC224" s="2">
        <f t="shared" si="112"/>
        <v>2.3572323230100167E-2</v>
      </c>
      <c r="AD224" s="11">
        <f t="shared" si="113"/>
        <v>3.4576320724271197</v>
      </c>
      <c r="AE224">
        <v>218.279999</v>
      </c>
      <c r="AF224" s="2">
        <f t="shared" si="114"/>
        <v>1.0555550925925861E-2</v>
      </c>
      <c r="AG224" s="11">
        <f t="shared" si="115"/>
        <v>8.5501954061087488</v>
      </c>
      <c r="AH224">
        <v>245.10000600000001</v>
      </c>
      <c r="AI224" s="2">
        <f t="shared" si="116"/>
        <v>3.0693676348836352E-3</v>
      </c>
      <c r="AJ224" s="11">
        <f t="shared" si="117"/>
        <v>102.90537585544149</v>
      </c>
      <c r="AK224">
        <v>317.89999399999999</v>
      </c>
      <c r="AL224" s="2">
        <f t="shared" si="118"/>
        <v>-4.540510326466074E-3</v>
      </c>
      <c r="AM224" s="11">
        <f t="shared" si="119"/>
        <v>34.739995498166202</v>
      </c>
      <c r="AN224">
        <v>25.85</v>
      </c>
      <c r="AO224" s="2">
        <f t="shared" si="120"/>
        <v>4.8681541582150212E-2</v>
      </c>
      <c r="AP224" s="11">
        <f t="shared" si="121"/>
        <v>26.572720848672834</v>
      </c>
      <c r="AQ224">
        <v>247.35000600000001</v>
      </c>
      <c r="AR224" s="2">
        <f t="shared" si="122"/>
        <v>1.8226488899792948E-3</v>
      </c>
      <c r="AS224" s="11">
        <f t="shared" si="123"/>
        <v>2.805096777367452</v>
      </c>
      <c r="AT224">
        <v>1415.5500489999999</v>
      </c>
      <c r="AU224" s="2">
        <f t="shared" si="124"/>
        <v>2.5315133715459348E-2</v>
      </c>
      <c r="AV224" s="11">
        <f t="shared" si="125"/>
        <v>3.2781827591037471</v>
      </c>
      <c r="AW224" s="12">
        <f t="shared" si="96"/>
        <v>226.7918165270404</v>
      </c>
      <c r="AX224" s="7">
        <f t="shared" si="126"/>
        <v>7.6900047173351638E-3</v>
      </c>
    </row>
    <row r="225" spans="3:50" x14ac:dyDescent="0.3">
      <c r="C225" s="8">
        <v>45169</v>
      </c>
      <c r="D225">
        <v>133.199997</v>
      </c>
      <c r="E225" s="2">
        <f t="shared" si="97"/>
        <v>-1.0033489185429456E-2</v>
      </c>
      <c r="F225" s="11">
        <f t="shared" si="127"/>
        <v>3.1891250765402002</v>
      </c>
      <c r="G225">
        <v>230.050003</v>
      </c>
      <c r="H225" s="2">
        <f t="shared" si="98"/>
        <v>5.683073224043822E-3</v>
      </c>
      <c r="I225" s="11">
        <f t="shared" si="99"/>
        <v>2.7786561482234875</v>
      </c>
      <c r="J225">
        <v>1172.150024</v>
      </c>
      <c r="K225" s="2">
        <f t="shared" si="100"/>
        <v>1.4096744980778286E-3</v>
      </c>
      <c r="L225" s="11">
        <f t="shared" si="101"/>
        <v>3.1990488927486549</v>
      </c>
      <c r="M225">
        <v>1435.4499510000001</v>
      </c>
      <c r="N225" s="2">
        <f t="shared" si="102"/>
        <v>2.0898651359391174E-4</v>
      </c>
      <c r="O225" s="11">
        <f t="shared" si="103"/>
        <v>2.5675765842628313</v>
      </c>
      <c r="P225">
        <v>89.099997999999999</v>
      </c>
      <c r="Q225" s="2">
        <f t="shared" si="104"/>
        <v>-1.8181840220385714E-2</v>
      </c>
      <c r="R225" s="11">
        <f t="shared" si="105"/>
        <v>3.4060795746448029</v>
      </c>
      <c r="S225">
        <v>439.70001200000002</v>
      </c>
      <c r="T225" s="2">
        <f t="shared" si="106"/>
        <v>-7.0008493315496523E-3</v>
      </c>
      <c r="U225" s="11">
        <f t="shared" si="107"/>
        <v>4.2705158608571105</v>
      </c>
      <c r="V225">
        <v>251.800003</v>
      </c>
      <c r="W225" s="2">
        <f t="shared" si="108"/>
        <v>8.1615119223172883E-2</v>
      </c>
      <c r="X225" s="11">
        <f t="shared" si="109"/>
        <v>6.2049336022827761</v>
      </c>
      <c r="Y225">
        <v>2702.6999510000001</v>
      </c>
      <c r="Z225" s="2">
        <f t="shared" si="110"/>
        <v>-2.3255994832040994E-3</v>
      </c>
      <c r="AA225" s="11">
        <f t="shared" si="111"/>
        <v>19.185399703571594</v>
      </c>
      <c r="AB225">
        <v>588.57220500000005</v>
      </c>
      <c r="AC225" s="2">
        <f t="shared" si="112"/>
        <v>2.4680636913902543E-2</v>
      </c>
      <c r="AD225" s="11">
        <f t="shared" si="113"/>
        <v>3.5429686341885578</v>
      </c>
      <c r="AE225">
        <v>208.16000399999999</v>
      </c>
      <c r="AF225" s="2">
        <f t="shared" si="114"/>
        <v>-4.6362447527773742E-2</v>
      </c>
      <c r="AG225" s="11">
        <f t="shared" si="115"/>
        <v>8.1537874202408194</v>
      </c>
      <c r="AH225">
        <v>238.64999399999999</v>
      </c>
      <c r="AI225" s="2">
        <f t="shared" si="116"/>
        <v>-2.6315837789086083E-2</v>
      </c>
      <c r="AJ225" s="11">
        <f t="shared" si="117"/>
        <v>100.19733467680476</v>
      </c>
      <c r="AK225">
        <v>314.75</v>
      </c>
      <c r="AL225" s="2">
        <f t="shared" si="118"/>
        <v>-9.9087576579193204E-3</v>
      </c>
      <c r="AM225" s="11">
        <f t="shared" si="119"/>
        <v>34.395765301737661</v>
      </c>
      <c r="AN225">
        <v>24.549999</v>
      </c>
      <c r="AO225" s="2">
        <f t="shared" si="120"/>
        <v>-5.0290174081237926E-2</v>
      </c>
      <c r="AP225" s="11">
        <f t="shared" si="121"/>
        <v>25.236374091380938</v>
      </c>
      <c r="AQ225">
        <v>245.10000600000001</v>
      </c>
      <c r="AR225" s="2">
        <f t="shared" si="122"/>
        <v>-9.0964218533311492E-3</v>
      </c>
      <c r="AS225" s="11">
        <f t="shared" si="123"/>
        <v>2.7795804337410979</v>
      </c>
      <c r="AT225">
        <v>1419.900024</v>
      </c>
      <c r="AU225" s="2">
        <f t="shared" si="124"/>
        <v>3.0729927232691079E-3</v>
      </c>
      <c r="AV225" s="11">
        <f t="shared" si="125"/>
        <v>3.288256590868019</v>
      </c>
      <c r="AW225" s="12">
        <f t="shared" si="96"/>
        <v>222.39540259209335</v>
      </c>
      <c r="AX225" s="7">
        <f t="shared" si="126"/>
        <v>-1.9385240624071876E-2</v>
      </c>
    </row>
    <row r="226" spans="3:50" x14ac:dyDescent="0.3">
      <c r="C226" s="8">
        <v>45170</v>
      </c>
      <c r="D226">
        <v>137.85000600000001</v>
      </c>
      <c r="E226" s="2">
        <f t="shared" si="97"/>
        <v>3.4909978263738317E-2</v>
      </c>
      <c r="F226" s="11">
        <f t="shared" si="127"/>
        <v>3.3004573636425611</v>
      </c>
      <c r="G226">
        <v>236.89999399999999</v>
      </c>
      <c r="H226" s="2">
        <f t="shared" si="98"/>
        <v>2.9776096112461126E-2</v>
      </c>
      <c r="I226" s="11">
        <f t="shared" si="99"/>
        <v>2.8613936807564713</v>
      </c>
      <c r="J226">
        <v>1185.8000489999999</v>
      </c>
      <c r="K226" s="2">
        <f t="shared" si="100"/>
        <v>1.1645288333842041E-2</v>
      </c>
      <c r="L226" s="11">
        <f t="shared" si="101"/>
        <v>3.2363027394987709</v>
      </c>
      <c r="M226">
        <v>1443.849976</v>
      </c>
      <c r="N226" s="2">
        <f t="shared" si="102"/>
        <v>5.851841085889431E-3</v>
      </c>
      <c r="O226" s="11">
        <f t="shared" si="103"/>
        <v>2.5826016344097882</v>
      </c>
      <c r="P226">
        <v>89.050003000000004</v>
      </c>
      <c r="Q226" s="2">
        <f t="shared" si="104"/>
        <v>-5.6111112370615945E-4</v>
      </c>
      <c r="R226" s="11">
        <f t="shared" si="105"/>
        <v>3.4041683855072415</v>
      </c>
      <c r="S226">
        <v>441.04998799999998</v>
      </c>
      <c r="T226" s="2">
        <f t="shared" si="106"/>
        <v>3.0702205211674549E-3</v>
      </c>
      <c r="U226" s="11">
        <f t="shared" si="107"/>
        <v>4.283627286289085</v>
      </c>
      <c r="V226">
        <v>245.5</v>
      </c>
      <c r="W226" s="2">
        <f t="shared" si="108"/>
        <v>-2.5019868645513865E-2</v>
      </c>
      <c r="X226" s="11">
        <f t="shared" si="109"/>
        <v>6.0496869785995262</v>
      </c>
      <c r="Y226">
        <v>2702.1000979999999</v>
      </c>
      <c r="Z226" s="2">
        <f t="shared" si="110"/>
        <v>-2.2194583596979456E-4</v>
      </c>
      <c r="AA226" s="11">
        <f t="shared" si="111"/>
        <v>19.18114158399597</v>
      </c>
      <c r="AB226">
        <v>573.99645999999996</v>
      </c>
      <c r="AC226" s="2">
        <f t="shared" si="112"/>
        <v>-2.4764582622450071E-2</v>
      </c>
      <c r="AD226" s="11">
        <f t="shared" si="113"/>
        <v>3.4552284947184462</v>
      </c>
      <c r="AE226">
        <v>205.91999799999999</v>
      </c>
      <c r="AF226" s="2">
        <f t="shared" si="114"/>
        <v>-1.076098173018869E-2</v>
      </c>
      <c r="AG226" s="11">
        <f t="shared" si="115"/>
        <v>8.0660446627797651</v>
      </c>
      <c r="AH226">
        <v>238.800003</v>
      </c>
      <c r="AI226" s="2">
        <f t="shared" si="116"/>
        <v>6.2857324019049976E-4</v>
      </c>
      <c r="AJ226" s="11">
        <f t="shared" si="117"/>
        <v>100.26031604012101</v>
      </c>
      <c r="AK226">
        <v>319.79998799999998</v>
      </c>
      <c r="AL226" s="2">
        <f t="shared" si="118"/>
        <v>1.6044441620333583E-2</v>
      </c>
      <c r="AM226" s="11">
        <f t="shared" si="119"/>
        <v>34.947626150108086</v>
      </c>
      <c r="AN226">
        <v>25</v>
      </c>
      <c r="AO226" s="2">
        <f t="shared" si="120"/>
        <v>1.8329980380039856E-2</v>
      </c>
      <c r="AP226" s="11">
        <f t="shared" si="121"/>
        <v>25.698956333339297</v>
      </c>
      <c r="AQ226">
        <v>255.35000600000001</v>
      </c>
      <c r="AR226" s="2">
        <f t="shared" si="122"/>
        <v>4.1819664418939251E-2</v>
      </c>
      <c r="AS226" s="11">
        <f t="shared" si="123"/>
        <v>2.8958215547056003</v>
      </c>
      <c r="AT226">
        <v>1454.099976</v>
      </c>
      <c r="AU226" s="2">
        <f t="shared" si="124"/>
        <v>2.4086169041433791E-2</v>
      </c>
      <c r="AV226" s="11">
        <f t="shared" si="125"/>
        <v>3.367458094967275</v>
      </c>
      <c r="AW226" s="12">
        <f t="shared" si="96"/>
        <v>223.59083098343888</v>
      </c>
      <c r="AX226" s="7">
        <f t="shared" si="126"/>
        <v>5.3752387747787456E-3</v>
      </c>
    </row>
    <row r="227" spans="3:50" x14ac:dyDescent="0.3">
      <c r="C227" s="8">
        <v>45173</v>
      </c>
      <c r="D227">
        <v>140.550003</v>
      </c>
      <c r="E227" s="2">
        <f t="shared" si="97"/>
        <v>1.9586484457606801E-2</v>
      </c>
      <c r="F227" s="11">
        <f t="shared" si="127"/>
        <v>3.3651017204985401</v>
      </c>
      <c r="G227">
        <v>247.800003</v>
      </c>
      <c r="H227" s="2">
        <f t="shared" si="98"/>
        <v>4.6011014251017723E-2</v>
      </c>
      <c r="I227" s="11">
        <f t="shared" si="99"/>
        <v>2.9930493061795294</v>
      </c>
      <c r="J227">
        <v>1232.5</v>
      </c>
      <c r="K227" s="2">
        <f t="shared" si="100"/>
        <v>3.9382652277154762E-2</v>
      </c>
      <c r="L227" s="11">
        <f t="shared" si="101"/>
        <v>3.3637569249520545</v>
      </c>
      <c r="M227">
        <v>1465.099976</v>
      </c>
      <c r="N227" s="2">
        <f t="shared" si="102"/>
        <v>1.4717595562712349E-2</v>
      </c>
      <c r="O227" s="11">
        <f t="shared" si="103"/>
        <v>2.6206113207646315</v>
      </c>
      <c r="P227">
        <v>90.050003000000004</v>
      </c>
      <c r="Q227" s="2">
        <f t="shared" si="104"/>
        <v>1.1229645887827822E-2</v>
      </c>
      <c r="R227" s="11">
        <f t="shared" si="105"/>
        <v>3.4423959910190263</v>
      </c>
      <c r="S227">
        <v>437.5</v>
      </c>
      <c r="T227" s="2">
        <f t="shared" si="106"/>
        <v>-8.0489470504191418E-3</v>
      </c>
      <c r="U227" s="11">
        <f t="shared" si="107"/>
        <v>4.2491485970780136</v>
      </c>
      <c r="V227">
        <v>250.85000600000001</v>
      </c>
      <c r="W227" s="2">
        <f t="shared" si="108"/>
        <v>2.1792285132382849E-2</v>
      </c>
      <c r="X227" s="11">
        <f t="shared" si="109"/>
        <v>6.1815234821988305</v>
      </c>
      <c r="Y227">
        <v>2711.1000979999999</v>
      </c>
      <c r="Z227" s="2">
        <f t="shared" si="110"/>
        <v>3.3307426348347935E-3</v>
      </c>
      <c r="AA227" s="11">
        <f t="shared" si="111"/>
        <v>19.245029030054589</v>
      </c>
      <c r="AB227">
        <v>573.79675299999997</v>
      </c>
      <c r="AC227" s="2">
        <f t="shared" si="112"/>
        <v>-3.4792374851921881E-4</v>
      </c>
      <c r="AD227" s="11">
        <f t="shared" si="113"/>
        <v>3.4540263386685734</v>
      </c>
      <c r="AE227">
        <v>211.36000100000001</v>
      </c>
      <c r="AF227" s="2">
        <f t="shared" si="114"/>
        <v>2.6418041243376544E-2</v>
      </c>
      <c r="AG227" s="11">
        <f t="shared" si="115"/>
        <v>8.2791337633519984</v>
      </c>
      <c r="AH227">
        <v>243.60000600000001</v>
      </c>
      <c r="AI227" s="2">
        <f t="shared" si="116"/>
        <v>2.0100514822857907E-2</v>
      </c>
      <c r="AJ227" s="11">
        <f t="shared" si="117"/>
        <v>102.27560000882988</v>
      </c>
      <c r="AK227">
        <v>324.20001200000002</v>
      </c>
      <c r="AL227" s="2">
        <f t="shared" si="118"/>
        <v>1.3758674687630146E-2</v>
      </c>
      <c r="AM227" s="11">
        <f t="shared" si="119"/>
        <v>35.428459169412342</v>
      </c>
      <c r="AN227">
        <v>24.1</v>
      </c>
      <c r="AO227" s="2">
        <f t="shared" si="120"/>
        <v>-3.5999999999999921E-2</v>
      </c>
      <c r="AP227" s="11">
        <f t="shared" si="121"/>
        <v>24.773793905339083</v>
      </c>
      <c r="AQ227">
        <v>259.14999399999999</v>
      </c>
      <c r="AR227" s="2">
        <f t="shared" si="122"/>
        <v>1.4881487803841909E-2</v>
      </c>
      <c r="AS227" s="11">
        <f t="shared" si="123"/>
        <v>2.9389156878540543</v>
      </c>
      <c r="AT227">
        <v>1452.849976</v>
      </c>
      <c r="AU227" s="2">
        <f t="shared" si="124"/>
        <v>-8.5963827840684903E-4</v>
      </c>
      <c r="AV227" s="11">
        <f t="shared" si="125"/>
        <v>3.36456329908791</v>
      </c>
      <c r="AW227" s="12">
        <f t="shared" si="96"/>
        <v>225.97510854528909</v>
      </c>
      <c r="AX227" s="7">
        <f t="shared" si="126"/>
        <v>1.0663574849483881E-2</v>
      </c>
    </row>
    <row r="228" spans="3:50" x14ac:dyDescent="0.3">
      <c r="C228" s="8">
        <v>45174</v>
      </c>
      <c r="D228">
        <v>139.699997</v>
      </c>
      <c r="E228" s="2">
        <f t="shared" si="97"/>
        <v>-6.0477124287219297E-3</v>
      </c>
      <c r="F228" s="11">
        <f t="shared" si="127"/>
        <v>3.3447505529995674</v>
      </c>
      <c r="G228">
        <v>255.35000600000001</v>
      </c>
      <c r="H228" s="2">
        <f t="shared" si="98"/>
        <v>3.0468131188844172E-2</v>
      </c>
      <c r="I228" s="11">
        <f t="shared" si="99"/>
        <v>3.0842419250948865</v>
      </c>
      <c r="J228">
        <v>1235.5500489999999</v>
      </c>
      <c r="K228" s="2">
        <f t="shared" si="100"/>
        <v>2.4746847870182886E-3</v>
      </c>
      <c r="L228" s="11">
        <f t="shared" si="101"/>
        <v>3.3720811630414609</v>
      </c>
      <c r="M228">
        <v>1478.900024</v>
      </c>
      <c r="N228" s="2">
        <f t="shared" si="102"/>
        <v>9.4191851928608905E-3</v>
      </c>
      <c r="O228" s="11">
        <f t="shared" si="103"/>
        <v>2.6452953441134213</v>
      </c>
      <c r="P228">
        <v>91.349997999999999</v>
      </c>
      <c r="Q228" s="2">
        <f t="shared" si="104"/>
        <v>1.4436368203119221E-2</v>
      </c>
      <c r="R228" s="11">
        <f t="shared" si="105"/>
        <v>3.4920916870463183</v>
      </c>
      <c r="S228">
        <v>443.10000600000001</v>
      </c>
      <c r="T228" s="2">
        <f t="shared" si="106"/>
        <v>1.280001371428563E-2</v>
      </c>
      <c r="U228" s="11">
        <f t="shared" si="107"/>
        <v>4.3035377573946496</v>
      </c>
      <c r="V228">
        <v>242.64999399999999</v>
      </c>
      <c r="W228" s="2">
        <f t="shared" si="108"/>
        <v>-3.2688904938674823E-2</v>
      </c>
      <c r="X228" s="11">
        <f t="shared" si="109"/>
        <v>5.9794562487130465</v>
      </c>
      <c r="Y228">
        <v>2732.9499510000001</v>
      </c>
      <c r="Z228" s="2">
        <f t="shared" si="110"/>
        <v>8.0594047472164476E-3</v>
      </c>
      <c r="AA228" s="11">
        <f t="shared" si="111"/>
        <v>19.40013250837973</v>
      </c>
      <c r="AB228">
        <v>593.464111</v>
      </c>
      <c r="AC228" s="2">
        <f t="shared" si="112"/>
        <v>3.4275826583494151E-2</v>
      </c>
      <c r="AD228" s="11">
        <f t="shared" si="113"/>
        <v>3.5724159464675989</v>
      </c>
      <c r="AE228">
        <v>209.679993</v>
      </c>
      <c r="AF228" s="2">
        <f t="shared" si="114"/>
        <v>-7.9485616580784457E-3</v>
      </c>
      <c r="AG228" s="11">
        <f t="shared" si="115"/>
        <v>8.2133265581585153</v>
      </c>
      <c r="AH228">
        <v>240.300003</v>
      </c>
      <c r="AI228" s="2">
        <f t="shared" si="116"/>
        <v>-1.3546810011162314E-2</v>
      </c>
      <c r="AJ228" s="11">
        <f t="shared" si="117"/>
        <v>100.89009188673263</v>
      </c>
      <c r="AK228">
        <v>331.95001200000002</v>
      </c>
      <c r="AL228" s="2">
        <f t="shared" si="118"/>
        <v>2.3904996030660319E-2</v>
      </c>
      <c r="AM228" s="11">
        <f t="shared" si="119"/>
        <v>36.275376345229553</v>
      </c>
      <c r="AN228">
        <v>23.6</v>
      </c>
      <c r="AO228" s="2">
        <f t="shared" si="120"/>
        <v>-2.0746887966805017E-2</v>
      </c>
      <c r="AP228" s="11">
        <f t="shared" si="121"/>
        <v>24.259814778672297</v>
      </c>
      <c r="AQ228">
        <v>258.45001200000002</v>
      </c>
      <c r="AR228" s="2">
        <f t="shared" si="122"/>
        <v>-2.7010689415642997E-3</v>
      </c>
      <c r="AS228" s="11">
        <f t="shared" si="123"/>
        <v>2.9309774739677157</v>
      </c>
      <c r="AT228">
        <v>1457.900024</v>
      </c>
      <c r="AU228" s="2">
        <f t="shared" si="124"/>
        <v>3.4759597229054862E-3</v>
      </c>
      <c r="AV228" s="11">
        <f t="shared" si="125"/>
        <v>3.3762583856007056</v>
      </c>
      <c r="AW228" s="12">
        <f t="shared" si="96"/>
        <v>225.1398485616121</v>
      </c>
      <c r="AX228" s="7">
        <f t="shared" si="126"/>
        <v>-3.6962477374342662E-3</v>
      </c>
    </row>
    <row r="229" spans="3:50" x14ac:dyDescent="0.3">
      <c r="C229" s="8">
        <v>45175</v>
      </c>
      <c r="D229">
        <v>138.300003</v>
      </c>
      <c r="E229" s="2">
        <f t="shared" si="97"/>
        <v>-1.0021431854432938E-2</v>
      </c>
      <c r="F229" s="11">
        <f t="shared" si="127"/>
        <v>3.3112313632626051</v>
      </c>
      <c r="G229">
        <v>255.800003</v>
      </c>
      <c r="H229" s="2">
        <f t="shared" si="98"/>
        <v>1.7622752669916864E-3</v>
      </c>
      <c r="I229" s="11">
        <f t="shared" si="99"/>
        <v>3.0896772083569002</v>
      </c>
      <c r="J229">
        <v>1235.849976</v>
      </c>
      <c r="K229" s="2">
        <f t="shared" si="100"/>
        <v>2.4274775452659547E-4</v>
      </c>
      <c r="L229" s="11">
        <f t="shared" si="101"/>
        <v>3.3728997281718707</v>
      </c>
      <c r="M229">
        <v>1477.4499510000001</v>
      </c>
      <c r="N229" s="2">
        <f t="shared" si="102"/>
        <v>-9.8050779394676102E-4</v>
      </c>
      <c r="O229" s="11">
        <f t="shared" si="103"/>
        <v>2.6427016114112272</v>
      </c>
      <c r="P229">
        <v>91.349997999999999</v>
      </c>
      <c r="Q229" s="2">
        <f t="shared" si="104"/>
        <v>0</v>
      </c>
      <c r="R229" s="11">
        <f t="shared" si="105"/>
        <v>3.4920916870463183</v>
      </c>
      <c r="S229">
        <v>447.45001200000002</v>
      </c>
      <c r="T229" s="2">
        <f t="shared" si="106"/>
        <v>9.8172104290155104E-3</v>
      </c>
      <c r="U229" s="11">
        <f t="shared" si="107"/>
        <v>4.3457864931482062</v>
      </c>
      <c r="V229">
        <v>240.85000600000001</v>
      </c>
      <c r="W229" s="2">
        <f t="shared" si="108"/>
        <v>-7.4180426313960046E-3</v>
      </c>
      <c r="X229" s="11">
        <f t="shared" si="109"/>
        <v>5.9351003873475259</v>
      </c>
      <c r="Y229">
        <v>2730.4499510000001</v>
      </c>
      <c r="Z229" s="2">
        <f t="shared" si="110"/>
        <v>-9.1476245259636269E-4</v>
      </c>
      <c r="AA229" s="11">
        <f t="shared" si="111"/>
        <v>19.382385995585672</v>
      </c>
      <c r="AB229">
        <v>587.62377900000001</v>
      </c>
      <c r="AC229" s="2">
        <f t="shared" si="112"/>
        <v>-9.841087088078293E-3</v>
      </c>
      <c r="AD229" s="11">
        <f t="shared" si="113"/>
        <v>3.5372594900235717</v>
      </c>
      <c r="AE229">
        <v>206</v>
      </c>
      <c r="AF229" s="2">
        <f t="shared" si="114"/>
        <v>-1.7550520425665961E-2</v>
      </c>
      <c r="AG229" s="11">
        <f t="shared" si="115"/>
        <v>8.06917840263689</v>
      </c>
      <c r="AH229">
        <v>234.64999399999999</v>
      </c>
      <c r="AI229" s="2">
        <f t="shared" si="116"/>
        <v>-2.3512313480911651E-2</v>
      </c>
      <c r="AJ229" s="11">
        <f t="shared" si="117"/>
        <v>98.517932419173789</v>
      </c>
      <c r="AK229">
        <v>326.70001200000002</v>
      </c>
      <c r="AL229" s="2">
        <f t="shared" si="118"/>
        <v>-1.5815634313036231E-2</v>
      </c>
      <c r="AM229" s="11">
        <f t="shared" si="119"/>
        <v>35.701658258385635</v>
      </c>
      <c r="AN229">
        <v>23.799999</v>
      </c>
      <c r="AO229" s="2">
        <f t="shared" si="120"/>
        <v>8.4745338983049923E-3</v>
      </c>
      <c r="AP229" s="11">
        <f t="shared" si="121"/>
        <v>24.465405401380757</v>
      </c>
      <c r="AQ229">
        <v>257.5</v>
      </c>
      <c r="AR229" s="2">
        <f t="shared" si="122"/>
        <v>-3.6758055944683399E-3</v>
      </c>
      <c r="AS229" s="11">
        <f t="shared" si="123"/>
        <v>2.9202037705716446</v>
      </c>
      <c r="AT229">
        <v>1478.0500489999999</v>
      </c>
      <c r="AU229" s="2">
        <f t="shared" si="124"/>
        <v>1.3821266663206933E-2</v>
      </c>
      <c r="AV229" s="11">
        <f t="shared" si="125"/>
        <v>3.4229225530719813</v>
      </c>
      <c r="AW229" s="12">
        <f t="shared" si="96"/>
        <v>222.2064347695746</v>
      </c>
      <c r="AX229" s="7">
        <f t="shared" si="126"/>
        <v>-1.3029296283082137E-2</v>
      </c>
    </row>
    <row r="230" spans="3:50" x14ac:dyDescent="0.3">
      <c r="C230" s="8">
        <v>45176</v>
      </c>
      <c r="D230">
        <v>139.85000600000001</v>
      </c>
      <c r="E230" s="2">
        <f t="shared" si="97"/>
        <v>1.1207541333169813E-2</v>
      </c>
      <c r="F230" s="11">
        <f t="shared" si="127"/>
        <v>3.348342125630059</v>
      </c>
      <c r="G230">
        <v>274</v>
      </c>
      <c r="H230" s="2">
        <f t="shared" si="98"/>
        <v>7.1149322855950103E-2</v>
      </c>
      <c r="I230" s="11">
        <f t="shared" si="99"/>
        <v>3.3095056495749557</v>
      </c>
      <c r="J230">
        <v>1254</v>
      </c>
      <c r="K230" s="2">
        <f t="shared" si="100"/>
        <v>1.4686268036145478E-2</v>
      </c>
      <c r="L230" s="11">
        <f t="shared" si="101"/>
        <v>3.422435037638845</v>
      </c>
      <c r="M230">
        <v>1466.1999510000001</v>
      </c>
      <c r="N230" s="2">
        <f t="shared" si="102"/>
        <v>-7.6144711314150015E-3</v>
      </c>
      <c r="O230" s="11">
        <f t="shared" si="103"/>
        <v>2.6225788362821927</v>
      </c>
      <c r="P230">
        <v>91.699996999999996</v>
      </c>
      <c r="Q230" s="2">
        <f t="shared" si="104"/>
        <v>3.8314067614977354E-3</v>
      </c>
      <c r="R230" s="11">
        <f t="shared" si="105"/>
        <v>3.5054713107478377</v>
      </c>
      <c r="S230">
        <v>445.89999399999999</v>
      </c>
      <c r="T230" s="2">
        <f t="shared" si="106"/>
        <v>-3.4641143332900803E-3</v>
      </c>
      <c r="U230" s="11">
        <f t="shared" si="107"/>
        <v>4.3307321918678729</v>
      </c>
      <c r="V230">
        <v>242.39999399999999</v>
      </c>
      <c r="W230" s="2">
        <f t="shared" si="108"/>
        <v>6.4354908091635021E-3</v>
      </c>
      <c r="X230" s="11">
        <f t="shared" si="109"/>
        <v>5.9732956713417638</v>
      </c>
      <c r="Y230">
        <v>2846.3999020000001</v>
      </c>
      <c r="Z230" s="2">
        <f t="shared" si="110"/>
        <v>4.2465510476591861E-2</v>
      </c>
      <c r="AA230" s="11">
        <f t="shared" si="111"/>
        <v>20.205468911142564</v>
      </c>
      <c r="AB230">
        <v>601.95001200000002</v>
      </c>
      <c r="AC230" s="2">
        <f t="shared" si="112"/>
        <v>2.4379940894120988E-2</v>
      </c>
      <c r="AD230" s="11">
        <f t="shared" si="113"/>
        <v>3.623497667317515</v>
      </c>
      <c r="AE230">
        <v>217.479996</v>
      </c>
      <c r="AF230" s="2">
        <f t="shared" si="114"/>
        <v>5.5728135922330058E-2</v>
      </c>
      <c r="AG230" s="11">
        <f t="shared" si="115"/>
        <v>8.5188586734405689</v>
      </c>
      <c r="AH230">
        <v>245.550003</v>
      </c>
      <c r="AI230" s="2">
        <f t="shared" si="116"/>
        <v>4.6452202338432613E-2</v>
      </c>
      <c r="AJ230" s="11">
        <f t="shared" si="117"/>
        <v>103.09430734987328</v>
      </c>
      <c r="AK230">
        <v>323.95001200000002</v>
      </c>
      <c r="AL230" s="2">
        <f t="shared" si="118"/>
        <v>-8.4175081083254222E-3</v>
      </c>
      <c r="AM230" s="11">
        <f t="shared" si="119"/>
        <v>35.401139260515009</v>
      </c>
      <c r="AN230">
        <v>24.1</v>
      </c>
      <c r="AO230" s="2">
        <f t="shared" si="120"/>
        <v>1.2605084563238833E-2</v>
      </c>
      <c r="AP230" s="11">
        <f t="shared" si="121"/>
        <v>24.77379390533908</v>
      </c>
      <c r="AQ230">
        <v>263.70001200000002</v>
      </c>
      <c r="AR230" s="2">
        <f t="shared" si="122"/>
        <v>2.4077716504854463E-2</v>
      </c>
      <c r="AS230" s="11">
        <f t="shared" si="123"/>
        <v>2.9905156090958758</v>
      </c>
      <c r="AT230">
        <v>1479.8000489999999</v>
      </c>
      <c r="AU230" s="2">
        <f t="shared" si="124"/>
        <v>1.1839923831971078E-3</v>
      </c>
      <c r="AV230" s="11">
        <f t="shared" si="125"/>
        <v>3.4269752673030922</v>
      </c>
      <c r="AW230" s="12">
        <f t="shared" si="96"/>
        <v>228.54691746711052</v>
      </c>
      <c r="AX230" s="7">
        <f t="shared" si="126"/>
        <v>2.8534199309353525E-2</v>
      </c>
    </row>
    <row r="231" spans="3:50" x14ac:dyDescent="0.3">
      <c r="C231" s="8">
        <v>45177</v>
      </c>
      <c r="D231">
        <v>143.300003</v>
      </c>
      <c r="E231" s="2">
        <f t="shared" si="97"/>
        <v>2.4669266013474411E-2</v>
      </c>
      <c r="F231" s="11">
        <f t="shared" si="127"/>
        <v>3.4309432682313492</v>
      </c>
      <c r="G231">
        <v>282.10000600000001</v>
      </c>
      <c r="H231" s="2">
        <f t="shared" si="98"/>
        <v>2.9562065693430783E-2</v>
      </c>
      <c r="I231" s="11">
        <f t="shared" si="99"/>
        <v>3.407341473000471</v>
      </c>
      <c r="J231">
        <v>1262.0500489999999</v>
      </c>
      <c r="K231" s="2">
        <f t="shared" si="100"/>
        <v>6.4194968102073702E-3</v>
      </c>
      <c r="L231" s="11">
        <f t="shared" si="101"/>
        <v>3.4444053484461095</v>
      </c>
      <c r="M231">
        <v>1469.599976</v>
      </c>
      <c r="N231" s="2">
        <f t="shared" si="102"/>
        <v>2.3189367846323528E-3</v>
      </c>
      <c r="O231" s="11">
        <f t="shared" si="103"/>
        <v>2.6286604308162458</v>
      </c>
      <c r="P231">
        <v>94</v>
      </c>
      <c r="Q231" s="2">
        <f t="shared" si="104"/>
        <v>2.5081821976504548E-2</v>
      </c>
      <c r="R231" s="11">
        <f t="shared" si="105"/>
        <v>3.5933949181077591</v>
      </c>
      <c r="S231">
        <v>442.64999399999999</v>
      </c>
      <c r="T231" s="2">
        <f t="shared" si="106"/>
        <v>-7.288629835684679E-3</v>
      </c>
      <c r="U231" s="11">
        <f t="shared" si="107"/>
        <v>4.2991670880038644</v>
      </c>
      <c r="V231">
        <v>246.5</v>
      </c>
      <c r="W231" s="2">
        <f t="shared" si="108"/>
        <v>1.6914216590286024E-2</v>
      </c>
      <c r="X231" s="11">
        <f t="shared" si="109"/>
        <v>6.0743292880846562</v>
      </c>
      <c r="Y231">
        <v>2901.6000979999999</v>
      </c>
      <c r="Z231" s="2">
        <f t="shared" si="110"/>
        <v>1.939298689590796E-2</v>
      </c>
      <c r="AA231" s="11">
        <f t="shared" si="111"/>
        <v>20.597313304962029</v>
      </c>
      <c r="AB231">
        <v>603</v>
      </c>
      <c r="AC231" s="2">
        <f t="shared" si="112"/>
        <v>1.7443109545116631E-3</v>
      </c>
      <c r="AD231" s="11">
        <f t="shared" si="113"/>
        <v>3.6298181739922644</v>
      </c>
      <c r="AE231">
        <v>244.08000200000001</v>
      </c>
      <c r="AF231" s="2">
        <f t="shared" si="114"/>
        <v>0.1223101273185605</v>
      </c>
      <c r="AG231" s="11">
        <f t="shared" si="115"/>
        <v>9.5608013623979087</v>
      </c>
      <c r="AH231">
        <v>270.14999399999999</v>
      </c>
      <c r="AI231" s="2">
        <f t="shared" si="116"/>
        <v>0.10018322418835401</v>
      </c>
      <c r="AJ231" s="11">
        <f t="shared" si="117"/>
        <v>113.42262745564871</v>
      </c>
      <c r="AK231">
        <v>339.29998799999998</v>
      </c>
      <c r="AL231" s="2">
        <f t="shared" si="118"/>
        <v>4.7383779692528494E-2</v>
      </c>
      <c r="AM231" s="11">
        <f t="shared" si="119"/>
        <v>37.078579044099776</v>
      </c>
      <c r="AN231">
        <v>24.049999</v>
      </c>
      <c r="AO231" s="2">
        <f t="shared" si="120"/>
        <v>-2.0747302904564613E-3</v>
      </c>
      <c r="AP231" s="11">
        <f t="shared" si="121"/>
        <v>24.722394964714148</v>
      </c>
      <c r="AQ231">
        <v>268.85000600000001</v>
      </c>
      <c r="AR231" s="2">
        <f t="shared" si="122"/>
        <v>1.9529745034672086E-2</v>
      </c>
      <c r="AS231" s="11">
        <f t="shared" si="123"/>
        <v>3.0489196164637251</v>
      </c>
      <c r="AT231">
        <v>1480.5500489999999</v>
      </c>
      <c r="AU231" s="2">
        <f t="shared" si="124"/>
        <v>5.0682522987255396E-4</v>
      </c>
      <c r="AV231" s="11">
        <f t="shared" si="125"/>
        <v>3.4287121448307105</v>
      </c>
      <c r="AW231" s="12">
        <f t="shared" si="96"/>
        <v>242.36740788179972</v>
      </c>
      <c r="AX231" s="7">
        <f t="shared" si="126"/>
        <v>6.047113025131079E-2</v>
      </c>
    </row>
    <row r="232" spans="3:50" x14ac:dyDescent="0.3">
      <c r="C232" s="8">
        <v>45180</v>
      </c>
      <c r="D232">
        <v>144.699997</v>
      </c>
      <c r="E232" s="2">
        <f t="shared" si="97"/>
        <v>9.769671812218883E-3</v>
      </c>
      <c r="F232" s="11">
        <f t="shared" si="127"/>
        <v>3.464462457968311</v>
      </c>
      <c r="G232">
        <v>278.95001200000002</v>
      </c>
      <c r="H232" s="2">
        <f t="shared" si="98"/>
        <v>-1.1166231595188258E-2</v>
      </c>
      <c r="I232" s="11">
        <f t="shared" si="99"/>
        <v>3.3692943089890579</v>
      </c>
      <c r="J232">
        <v>1281.5500489999999</v>
      </c>
      <c r="K232" s="2">
        <f t="shared" si="100"/>
        <v>1.5451051260170656E-2</v>
      </c>
      <c r="L232" s="11">
        <f t="shared" si="101"/>
        <v>3.4976250320457565</v>
      </c>
      <c r="M232">
        <v>1476.4499510000001</v>
      </c>
      <c r="N232" s="2">
        <f t="shared" si="102"/>
        <v>4.6611153455817789E-3</v>
      </c>
      <c r="O232" s="11">
        <f t="shared" si="103"/>
        <v>2.6409129202886472</v>
      </c>
      <c r="P232">
        <v>95.199996999999996</v>
      </c>
      <c r="Q232" s="2">
        <f t="shared" si="104"/>
        <v>1.2765925531914801E-2</v>
      </c>
      <c r="R232" s="11">
        <f t="shared" si="105"/>
        <v>3.6392679300390838</v>
      </c>
      <c r="S232">
        <v>447.20001200000002</v>
      </c>
      <c r="T232" s="2">
        <f t="shared" si="106"/>
        <v>1.0279042271940098E-2</v>
      </c>
      <c r="U232" s="11">
        <f t="shared" si="107"/>
        <v>4.3433584082355896</v>
      </c>
      <c r="V232">
        <v>247.449997</v>
      </c>
      <c r="W232" s="2">
        <f t="shared" si="108"/>
        <v>3.8539432048680933E-3</v>
      </c>
      <c r="X232" s="11">
        <f t="shared" si="109"/>
        <v>6.0977394081686009</v>
      </c>
      <c r="Y232">
        <v>2894.1999510000001</v>
      </c>
      <c r="Z232" s="2">
        <f t="shared" si="110"/>
        <v>-2.5503676420126631E-3</v>
      </c>
      <c r="AA232" s="11">
        <f t="shared" si="111"/>
        <v>20.544782583596657</v>
      </c>
      <c r="AB232">
        <v>622.15002400000003</v>
      </c>
      <c r="AC232" s="2">
        <f t="shared" si="112"/>
        <v>3.1757917081260523E-2</v>
      </c>
      <c r="AD232" s="11">
        <f t="shared" si="113"/>
        <v>3.7450936385819631</v>
      </c>
      <c r="AE232">
        <v>244.96000699999999</v>
      </c>
      <c r="AF232" s="2">
        <f t="shared" si="114"/>
        <v>3.6053957423352045E-3</v>
      </c>
      <c r="AG232" s="11">
        <f t="shared" si="115"/>
        <v>9.59527183492321</v>
      </c>
      <c r="AH232">
        <v>270.45001200000002</v>
      </c>
      <c r="AI232" s="2">
        <f t="shared" si="116"/>
        <v>1.1105608242212295E-3</v>
      </c>
      <c r="AJ232" s="11">
        <f t="shared" si="117"/>
        <v>113.54859018228119</v>
      </c>
      <c r="AK232">
        <v>334.20001200000002</v>
      </c>
      <c r="AL232" s="2">
        <f t="shared" si="118"/>
        <v>-1.5030875863160875E-2</v>
      </c>
      <c r="AM232" s="11">
        <f t="shared" si="119"/>
        <v>36.521255525305513</v>
      </c>
      <c r="AN232">
        <v>24</v>
      </c>
      <c r="AO232" s="2">
        <f t="shared" si="120"/>
        <v>-2.0789605854037996E-3</v>
      </c>
      <c r="AP232" s="11">
        <f t="shared" si="121"/>
        <v>24.670998080005724</v>
      </c>
      <c r="AQ232">
        <v>271.89999399999999</v>
      </c>
      <c r="AR232" s="2">
        <f t="shared" si="122"/>
        <v>1.1344571069118681E-2</v>
      </c>
      <c r="AS232" s="11">
        <f t="shared" si="123"/>
        <v>3.0835083017367277</v>
      </c>
      <c r="AT232">
        <v>1489</v>
      </c>
      <c r="AU232" s="2">
        <f t="shared" si="124"/>
        <v>5.7073052043781214E-3</v>
      </c>
      <c r="AV232" s="11">
        <f t="shared" si="125"/>
        <v>3.4482808514992174</v>
      </c>
      <c r="AW232" s="12">
        <f t="shared" si="96"/>
        <v>242.21044146366523</v>
      </c>
      <c r="AX232" s="7">
        <f t="shared" si="126"/>
        <v>-6.4763830874092765E-4</v>
      </c>
    </row>
    <row r="233" spans="3:50" x14ac:dyDescent="0.3">
      <c r="C233" s="8">
        <v>45181</v>
      </c>
      <c r="D233">
        <v>134.14999399999999</v>
      </c>
      <c r="E233" s="2">
        <f t="shared" si="97"/>
        <v>-7.2909490108697073E-2</v>
      </c>
      <c r="F233" s="11">
        <f t="shared" si="127"/>
        <v>3.2118702666571179</v>
      </c>
      <c r="G233">
        <v>270.75</v>
      </c>
      <c r="H233" s="2">
        <f t="shared" si="98"/>
        <v>-2.9395990848711695E-2</v>
      </c>
      <c r="I233" s="11">
        <f t="shared" si="99"/>
        <v>3.2702505643153992</v>
      </c>
      <c r="J233">
        <v>1282.400024</v>
      </c>
      <c r="K233" s="2">
        <f t="shared" si="100"/>
        <v>6.6323980141347327E-4</v>
      </c>
      <c r="L233" s="11">
        <f t="shared" si="101"/>
        <v>3.4999447961774295</v>
      </c>
      <c r="M233">
        <v>1501.099976</v>
      </c>
      <c r="N233" s="2">
        <f t="shared" si="102"/>
        <v>1.6695469415203945E-2</v>
      </c>
      <c r="O233" s="11">
        <f t="shared" si="103"/>
        <v>2.6850042011775432</v>
      </c>
      <c r="P233">
        <v>91.550003000000004</v>
      </c>
      <c r="Q233" s="2">
        <f t="shared" si="104"/>
        <v>-3.8340274317445577E-2</v>
      </c>
      <c r="R233" s="11">
        <f t="shared" si="105"/>
        <v>3.4997373992867029</v>
      </c>
      <c r="S233">
        <v>451.14999399999999</v>
      </c>
      <c r="T233" s="2">
        <f t="shared" si="106"/>
        <v>8.8326965429508242E-3</v>
      </c>
      <c r="U233" s="11">
        <f t="shared" si="107"/>
        <v>4.3817219750328089</v>
      </c>
      <c r="V233">
        <v>229.10000600000001</v>
      </c>
      <c r="W233" s="2">
        <f t="shared" si="108"/>
        <v>-7.4156359759422363E-2</v>
      </c>
      <c r="X233" s="11">
        <f t="shared" si="109"/>
        <v>5.645553250897243</v>
      </c>
      <c r="Y233">
        <v>2944.1000979999999</v>
      </c>
      <c r="Z233" s="2">
        <f t="shared" si="110"/>
        <v>1.7241430393486912E-2</v>
      </c>
      <c r="AA233" s="11">
        <f t="shared" si="111"/>
        <v>20.89900402246106</v>
      </c>
      <c r="AB233">
        <v>618.45001200000002</v>
      </c>
      <c r="AC233" s="2">
        <f t="shared" si="112"/>
        <v>-5.9471379205475738E-3</v>
      </c>
      <c r="AD233" s="11">
        <f t="shared" si="113"/>
        <v>3.7228210501879508</v>
      </c>
      <c r="AE233">
        <v>226.320007</v>
      </c>
      <c r="AF233" s="2">
        <f t="shared" si="114"/>
        <v>-7.6094053997965427E-2</v>
      </c>
      <c r="AG233" s="11">
        <f t="shared" si="115"/>
        <v>8.8651287017914058</v>
      </c>
      <c r="AH233">
        <v>248.35000600000001</v>
      </c>
      <c r="AI233" s="2">
        <f t="shared" si="116"/>
        <v>-8.1715677646189255E-2</v>
      </c>
      <c r="AJ233" s="11">
        <f t="shared" si="117"/>
        <v>104.26989018976664</v>
      </c>
      <c r="AK233">
        <v>314.64999399999999</v>
      </c>
      <c r="AL233" s="2">
        <f t="shared" si="118"/>
        <v>-5.8497957205339679E-2</v>
      </c>
      <c r="AM233" s="11">
        <f t="shared" si="119"/>
        <v>34.384836682500918</v>
      </c>
      <c r="AN233">
        <v>22.799999</v>
      </c>
      <c r="AO233" s="2">
        <f t="shared" si="120"/>
        <v>-5.0000041666666717E-2</v>
      </c>
      <c r="AP233" s="11">
        <f t="shared" si="121"/>
        <v>23.437447148047184</v>
      </c>
      <c r="AQ233">
        <v>262.70001200000002</v>
      </c>
      <c r="AR233" s="2">
        <f t="shared" si="122"/>
        <v>-3.3835903652134625E-2</v>
      </c>
      <c r="AS233" s="11">
        <f t="shared" si="123"/>
        <v>2.9791750119286067</v>
      </c>
      <c r="AT233">
        <v>1471.6999510000001</v>
      </c>
      <c r="AU233" s="2">
        <f t="shared" si="124"/>
        <v>-1.1618568838146381E-2</v>
      </c>
      <c r="AV233" s="11">
        <f t="shared" si="125"/>
        <v>3.4082167630528115</v>
      </c>
      <c r="AW233" s="12">
        <f t="shared" si="96"/>
        <v>228.16060202328083</v>
      </c>
      <c r="AX233" s="7">
        <f t="shared" si="126"/>
        <v>-5.8006745520473579E-2</v>
      </c>
    </row>
    <row r="234" spans="3:50" x14ac:dyDescent="0.3">
      <c r="C234" s="8">
        <v>45182</v>
      </c>
      <c r="D234">
        <v>135.85000600000001</v>
      </c>
      <c r="E234" s="2">
        <f t="shared" si="97"/>
        <v>1.2672471681213882E-2</v>
      </c>
      <c r="F234" s="11">
        <f t="shared" si="127"/>
        <v>3.2525726016550633</v>
      </c>
      <c r="G234">
        <v>279.64999399999999</v>
      </c>
      <c r="H234" s="2">
        <f t="shared" si="98"/>
        <v>3.2871630655586292E-2</v>
      </c>
      <c r="I234" s="11">
        <f t="shared" si="99"/>
        <v>3.3777490330167974</v>
      </c>
      <c r="J234">
        <v>1275.25</v>
      </c>
      <c r="K234" s="2">
        <f t="shared" si="100"/>
        <v>-5.575502079061101E-3</v>
      </c>
      <c r="L234" s="11">
        <f t="shared" si="101"/>
        <v>3.4804308466897433</v>
      </c>
      <c r="M234">
        <v>1498.349976</v>
      </c>
      <c r="N234" s="2">
        <f t="shared" si="102"/>
        <v>-1.8319899033827358E-3</v>
      </c>
      <c r="O234" s="11">
        <f t="shared" si="103"/>
        <v>2.6800853005904459</v>
      </c>
      <c r="P234">
        <v>93.099997999999999</v>
      </c>
      <c r="Q234" s="2">
        <f t="shared" si="104"/>
        <v>1.6930583825322199E-2</v>
      </c>
      <c r="R234" s="11">
        <f t="shared" si="105"/>
        <v>3.5589899966919414</v>
      </c>
      <c r="S234">
        <v>453.5</v>
      </c>
      <c r="T234" s="2">
        <f t="shared" si="106"/>
        <v>5.2089239305188606E-3</v>
      </c>
      <c r="U234" s="11">
        <f t="shared" si="107"/>
        <v>4.4045460314854381</v>
      </c>
      <c r="V234">
        <v>223.300003</v>
      </c>
      <c r="W234" s="2">
        <f t="shared" si="108"/>
        <v>-2.5316468127897007E-2</v>
      </c>
      <c r="X234" s="11">
        <f t="shared" si="109"/>
        <v>5.5026277819565577</v>
      </c>
      <c r="Y234">
        <v>2906.75</v>
      </c>
      <c r="Z234" s="2">
        <f t="shared" si="110"/>
        <v>-1.2686422593230717E-2</v>
      </c>
      <c r="AA234" s="11">
        <f t="shared" si="111"/>
        <v>20.633870425654489</v>
      </c>
      <c r="AB234">
        <v>582.70001200000002</v>
      </c>
      <c r="AC234" s="2">
        <f t="shared" si="112"/>
        <v>-5.7805803713041226E-2</v>
      </c>
      <c r="AD234" s="11">
        <f t="shared" si="113"/>
        <v>3.507620387302008</v>
      </c>
      <c r="AE234">
        <v>222.55999800000001</v>
      </c>
      <c r="AF234" s="2">
        <f t="shared" si="114"/>
        <v>-1.6613683650160027E-2</v>
      </c>
      <c r="AG234" s="11">
        <f t="shared" si="115"/>
        <v>8.7178462580218898</v>
      </c>
      <c r="AH234">
        <v>244.39999399999999</v>
      </c>
      <c r="AI234" s="2">
        <f t="shared" si="116"/>
        <v>-1.5905020755264343E-2</v>
      </c>
      <c r="AJ234" s="11">
        <f t="shared" si="117"/>
        <v>102.61147542214927</v>
      </c>
      <c r="AK234">
        <v>319.14999399999999</v>
      </c>
      <c r="AL234" s="2">
        <f t="shared" si="118"/>
        <v>1.4301605230604197E-2</v>
      </c>
      <c r="AM234" s="11">
        <f t="shared" si="119"/>
        <v>34.876595042652845</v>
      </c>
      <c r="AN234">
        <v>22.15</v>
      </c>
      <c r="AO234" s="2">
        <f t="shared" si="120"/>
        <v>-2.8508729320558368E-2</v>
      </c>
      <c r="AP234" s="11">
        <f t="shared" si="121"/>
        <v>22.769275311338614</v>
      </c>
      <c r="AQ234">
        <v>265</v>
      </c>
      <c r="AR234" s="2">
        <f t="shared" si="122"/>
        <v>8.7551880279319594E-3</v>
      </c>
      <c r="AS234" s="11">
        <f t="shared" si="123"/>
        <v>3.0052582493261579</v>
      </c>
      <c r="AT234">
        <v>1454.400024</v>
      </c>
      <c r="AU234" s="2">
        <f t="shared" si="124"/>
        <v>-1.1755063923352682E-2</v>
      </c>
      <c r="AV234" s="11">
        <f t="shared" si="125"/>
        <v>3.3681529571384834</v>
      </c>
      <c r="AW234" s="12">
        <f t="shared" si="96"/>
        <v>225.74709564566973</v>
      </c>
      <c r="AX234" s="7">
        <f t="shared" si="126"/>
        <v>-1.0578103126519744E-2</v>
      </c>
    </row>
    <row r="235" spans="3:50" x14ac:dyDescent="0.3">
      <c r="C235" s="8">
        <v>45183</v>
      </c>
      <c r="D235">
        <v>136.800003</v>
      </c>
      <c r="E235" s="2">
        <f t="shared" si="97"/>
        <v>6.9929846009724184E-3</v>
      </c>
      <c r="F235" s="11">
        <f t="shared" si="127"/>
        <v>3.275317791771982</v>
      </c>
      <c r="G235">
        <v>277.54998799999998</v>
      </c>
      <c r="H235" s="2">
        <f t="shared" si="98"/>
        <v>-7.509408349924751E-3</v>
      </c>
      <c r="I235" s="11">
        <f t="shared" si="99"/>
        <v>3.3523841362243108</v>
      </c>
      <c r="J235">
        <v>1283.599976</v>
      </c>
      <c r="K235" s="2">
        <f t="shared" si="100"/>
        <v>6.5477169182512895E-3</v>
      </c>
      <c r="L235" s="11">
        <f t="shared" si="101"/>
        <v>3.5032197226274175</v>
      </c>
      <c r="M235">
        <v>1506.9499510000001</v>
      </c>
      <c r="N235" s="2">
        <f t="shared" si="102"/>
        <v>5.7396303518879588E-3</v>
      </c>
      <c r="O235" s="11">
        <f t="shared" si="103"/>
        <v>2.6954679995273638</v>
      </c>
      <c r="P235">
        <v>94.650002000000001</v>
      </c>
      <c r="Q235" s="2">
        <f t="shared" si="104"/>
        <v>1.6648808091274114E-2</v>
      </c>
      <c r="R235" s="11">
        <f t="shared" si="105"/>
        <v>3.61824293814563</v>
      </c>
      <c r="S235">
        <v>449.95001200000002</v>
      </c>
      <c r="T235" s="2">
        <f t="shared" si="106"/>
        <v>-7.8279779492833601E-3</v>
      </c>
      <c r="U235" s="11">
        <f t="shared" si="107"/>
        <v>4.3700673422743668</v>
      </c>
      <c r="V235">
        <v>227</v>
      </c>
      <c r="W235" s="2">
        <f t="shared" si="108"/>
        <v>1.656962360184111E-2</v>
      </c>
      <c r="X235" s="11">
        <f t="shared" si="109"/>
        <v>5.5938042531246115</v>
      </c>
      <c r="Y235">
        <v>2918.6000979999999</v>
      </c>
      <c r="Z235" s="2">
        <f t="shared" si="110"/>
        <v>4.0767516986324193E-3</v>
      </c>
      <c r="AA235" s="11">
        <f t="shared" si="111"/>
        <v>20.717989591961636</v>
      </c>
      <c r="AB235">
        <v>583.95001200000002</v>
      </c>
      <c r="AC235" s="2">
        <f t="shared" si="112"/>
        <v>2.1451861579848686E-3</v>
      </c>
      <c r="AD235" s="11">
        <f t="shared" si="113"/>
        <v>3.5151448860043137</v>
      </c>
      <c r="AE235">
        <v>223.63999899999999</v>
      </c>
      <c r="AF235" s="2">
        <f t="shared" si="114"/>
        <v>4.852628548280169E-3</v>
      </c>
      <c r="AG235" s="11">
        <f t="shared" si="115"/>
        <v>8.7601507276530839</v>
      </c>
      <c r="AH235">
        <v>246.5</v>
      </c>
      <c r="AI235" s="2">
        <f t="shared" si="116"/>
        <v>8.5924961192920257E-3</v>
      </c>
      <c r="AJ235" s="11">
        <f t="shared" si="117"/>
        <v>103.49316412650892</v>
      </c>
      <c r="AK235">
        <v>322.70001200000002</v>
      </c>
      <c r="AL235" s="2">
        <f t="shared" si="118"/>
        <v>1.1123352864609526E-2</v>
      </c>
      <c r="AM235" s="11">
        <f t="shared" si="119"/>
        <v>35.264539716028366</v>
      </c>
      <c r="AN235">
        <v>23.25</v>
      </c>
      <c r="AO235" s="2">
        <f t="shared" si="120"/>
        <v>4.9661399548532881E-2</v>
      </c>
      <c r="AP235" s="11">
        <f t="shared" si="121"/>
        <v>23.900029390005546</v>
      </c>
      <c r="AQ235">
        <v>265.10000600000001</v>
      </c>
      <c r="AR235" s="2">
        <f t="shared" si="122"/>
        <v>3.7738113207552715E-4</v>
      </c>
      <c r="AS235" s="11">
        <f t="shared" si="123"/>
        <v>3.0063923770864678</v>
      </c>
      <c r="AT235">
        <v>1463.9499510000001</v>
      </c>
      <c r="AU235" s="2">
        <f t="shared" si="124"/>
        <v>6.5662313272898398E-3</v>
      </c>
      <c r="AV235" s="11">
        <f t="shared" si="125"/>
        <v>3.3902690286007502</v>
      </c>
      <c r="AW235" s="12">
        <f t="shared" si="96"/>
        <v>228.45618402754477</v>
      </c>
      <c r="AX235" s="7">
        <f t="shared" si="126"/>
        <v>1.2000545894628845E-2</v>
      </c>
    </row>
    <row r="236" spans="3:50" x14ac:dyDescent="0.3">
      <c r="C236" s="8">
        <v>45184</v>
      </c>
      <c r="D236">
        <v>135.699997</v>
      </c>
      <c r="E236" s="2">
        <f t="shared" si="97"/>
        <v>-8.040979355826483E-3</v>
      </c>
      <c r="F236" s="11">
        <f t="shared" si="127"/>
        <v>3.2489810290245722</v>
      </c>
      <c r="G236">
        <v>279.29998799999998</v>
      </c>
      <c r="H236" s="2">
        <f t="shared" si="98"/>
        <v>6.3051705122034729E-3</v>
      </c>
      <c r="I236" s="11">
        <f t="shared" si="99"/>
        <v>3.373521489825611</v>
      </c>
      <c r="J236">
        <v>1304.599976</v>
      </c>
      <c r="K236" s="2">
        <f t="shared" si="100"/>
        <v>1.6360237139798839E-2</v>
      </c>
      <c r="L236" s="11">
        <f t="shared" si="101"/>
        <v>3.5605332280424222</v>
      </c>
      <c r="M236">
        <v>1511.599976</v>
      </c>
      <c r="N236" s="2">
        <f t="shared" si="102"/>
        <v>3.0857195999869358E-3</v>
      </c>
      <c r="O236" s="11">
        <f t="shared" si="103"/>
        <v>2.703785457964643</v>
      </c>
      <c r="P236">
        <v>91.949996999999996</v>
      </c>
      <c r="Q236" s="2">
        <f t="shared" si="104"/>
        <v>-2.8526201193318612E-2</v>
      </c>
      <c r="R236" s="11">
        <f t="shared" si="105"/>
        <v>3.5150282121257836</v>
      </c>
      <c r="S236">
        <v>448.35000600000001</v>
      </c>
      <c r="T236" s="2">
        <f t="shared" si="106"/>
        <v>-3.555963901163306E-3</v>
      </c>
      <c r="U236" s="11">
        <f t="shared" si="107"/>
        <v>4.3545275405595865</v>
      </c>
      <c r="V236">
        <v>228.64999399999999</v>
      </c>
      <c r="W236" s="2">
        <f t="shared" si="108"/>
        <v>7.2686960352421615E-3</v>
      </c>
      <c r="X236" s="11">
        <f t="shared" si="109"/>
        <v>5.6344639159212191</v>
      </c>
      <c r="Y236">
        <v>2908.5500489999999</v>
      </c>
      <c r="Z236" s="2">
        <f t="shared" si="110"/>
        <v>-3.4434484556095102E-3</v>
      </c>
      <c r="AA236" s="11">
        <f t="shared" si="111"/>
        <v>20.646648262697862</v>
      </c>
      <c r="AB236">
        <v>572.45001200000002</v>
      </c>
      <c r="AC236" s="2">
        <f t="shared" si="112"/>
        <v>-1.9693466501718326E-2</v>
      </c>
      <c r="AD236" s="11">
        <f t="shared" si="113"/>
        <v>3.4459194979431014</v>
      </c>
      <c r="AE236">
        <v>223.520004</v>
      </c>
      <c r="AF236" s="2">
        <f t="shared" si="114"/>
        <v>-5.3655428606935729E-4</v>
      </c>
      <c r="AG236" s="11">
        <f t="shared" si="115"/>
        <v>8.7554504312335482</v>
      </c>
      <c r="AH236">
        <v>244.89999399999999</v>
      </c>
      <c r="AI236" s="2">
        <f t="shared" si="116"/>
        <v>-6.4908965517241901E-3</v>
      </c>
      <c r="AJ236" s="11">
        <f t="shared" si="117"/>
        <v>102.82140070435314</v>
      </c>
      <c r="AK236">
        <v>323.5</v>
      </c>
      <c r="AL236" s="2">
        <f t="shared" si="118"/>
        <v>2.4790454609588952E-3</v>
      </c>
      <c r="AM236" s="11">
        <f t="shared" si="119"/>
        <v>35.351962113144189</v>
      </c>
      <c r="AN236">
        <v>24.200001</v>
      </c>
      <c r="AO236" s="2">
        <f t="shared" si="120"/>
        <v>4.0860258064516097E-2</v>
      </c>
      <c r="AP236" s="11">
        <f t="shared" si="121"/>
        <v>24.876590758630691</v>
      </c>
      <c r="AQ236">
        <v>263.95001200000002</v>
      </c>
      <c r="AR236" s="2">
        <f t="shared" si="122"/>
        <v>-4.3379629346368409E-3</v>
      </c>
      <c r="AS236" s="11">
        <f t="shared" si="123"/>
        <v>2.9933507583876922</v>
      </c>
      <c r="AT236">
        <v>1502.900024</v>
      </c>
      <c r="AU236" s="2">
        <f t="shared" si="124"/>
        <v>2.6606150690734909E-2</v>
      </c>
      <c r="AV236" s="11">
        <f t="shared" si="125"/>
        <v>3.4804710372578334</v>
      </c>
      <c r="AW236" s="12">
        <f t="shared" si="96"/>
        <v>228.76263443711193</v>
      </c>
      <c r="AX236" s="7">
        <f t="shared" si="126"/>
        <v>1.3413968672881804E-3</v>
      </c>
    </row>
    <row r="237" spans="3:50" x14ac:dyDescent="0.3">
      <c r="C237" s="8">
        <v>45187</v>
      </c>
      <c r="D237">
        <v>139.89999399999999</v>
      </c>
      <c r="E237" s="2">
        <f t="shared" si="97"/>
        <v>3.0950604958377426E-2</v>
      </c>
      <c r="F237" s="11">
        <f t="shared" si="127"/>
        <v>3.3495389573711742</v>
      </c>
      <c r="G237">
        <v>281.25</v>
      </c>
      <c r="H237" s="2">
        <f t="shared" si="98"/>
        <v>6.9817833289702591E-3</v>
      </c>
      <c r="I237" s="11">
        <f t="shared" si="99"/>
        <v>3.3970746859231982</v>
      </c>
      <c r="J237">
        <v>1305</v>
      </c>
      <c r="K237" s="2">
        <f t="shared" si="100"/>
        <v>3.0662579132223478E-4</v>
      </c>
      <c r="L237" s="11">
        <f t="shared" si="101"/>
        <v>3.561624979361</v>
      </c>
      <c r="M237">
        <v>1491.8000489999999</v>
      </c>
      <c r="N237" s="2">
        <f t="shared" si="102"/>
        <v>-1.3098655275448401E-2</v>
      </c>
      <c r="O237" s="11">
        <f t="shared" si="103"/>
        <v>2.6683695043119937</v>
      </c>
      <c r="P237">
        <v>92.599997999999999</v>
      </c>
      <c r="Q237" s="2">
        <f t="shared" si="104"/>
        <v>7.0690703774574093E-3</v>
      </c>
      <c r="R237" s="11">
        <f t="shared" si="105"/>
        <v>3.539876193936049</v>
      </c>
      <c r="S237">
        <v>452.04998799999998</v>
      </c>
      <c r="T237" s="2">
        <f t="shared" si="106"/>
        <v>8.2524410627531353E-3</v>
      </c>
      <c r="U237" s="11">
        <f t="shared" si="107"/>
        <v>4.3904630224441901</v>
      </c>
      <c r="V237">
        <v>229.35000600000001</v>
      </c>
      <c r="W237" s="2">
        <f t="shared" si="108"/>
        <v>3.0615001896743266E-3</v>
      </c>
      <c r="X237" s="11">
        <f t="shared" si="109"/>
        <v>5.6517138282685249</v>
      </c>
      <c r="Y237">
        <v>2919.8500979999999</v>
      </c>
      <c r="Z237" s="2">
        <f t="shared" si="110"/>
        <v>3.8851141667255451E-3</v>
      </c>
      <c r="AA237" s="11">
        <f t="shared" si="111"/>
        <v>20.726862848358671</v>
      </c>
      <c r="AB237">
        <v>574.40002400000003</v>
      </c>
      <c r="AC237" s="2">
        <f t="shared" si="112"/>
        <v>3.4064319313875657E-3</v>
      </c>
      <c r="AD237" s="11">
        <f t="shared" si="113"/>
        <v>3.4576577881538859</v>
      </c>
      <c r="AE237">
        <v>229.91999799999999</v>
      </c>
      <c r="AF237" s="2">
        <f t="shared" si="114"/>
        <v>2.8632757182663671E-2</v>
      </c>
      <c r="AG237" s="11">
        <f t="shared" si="115"/>
        <v>9.0061431174559061</v>
      </c>
      <c r="AH237">
        <v>250.449997</v>
      </c>
      <c r="AI237" s="2">
        <f t="shared" si="116"/>
        <v>2.266232395252743E-2</v>
      </c>
      <c r="AJ237" s="11">
        <f t="shared" si="117"/>
        <v>105.15157259636783</v>
      </c>
      <c r="AK237">
        <v>326.45001200000002</v>
      </c>
      <c r="AL237" s="2">
        <f t="shared" si="118"/>
        <v>9.1190479134466429E-3</v>
      </c>
      <c r="AM237" s="11">
        <f t="shared" si="119"/>
        <v>35.674338349488302</v>
      </c>
      <c r="AN237">
        <v>24.75</v>
      </c>
      <c r="AO237" s="2">
        <f t="shared" si="120"/>
        <v>2.2727230465816817E-2</v>
      </c>
      <c r="AP237" s="11">
        <f t="shared" si="121"/>
        <v>25.441966770005898</v>
      </c>
      <c r="AQ237">
        <v>265.54998799999998</v>
      </c>
      <c r="AR237" s="2">
        <f t="shared" si="122"/>
        <v>6.0616629182042026E-3</v>
      </c>
      <c r="AS237" s="11">
        <f t="shared" si="123"/>
        <v>3.0114954416809891</v>
      </c>
      <c r="AT237">
        <v>1525.9499510000001</v>
      </c>
      <c r="AU237" s="2">
        <f t="shared" si="124"/>
        <v>1.5336966286454645E-2</v>
      </c>
      <c r="AV237" s="11">
        <f t="shared" si="125"/>
        <v>3.5338509042172386</v>
      </c>
      <c r="AW237" s="12">
        <f t="shared" si="96"/>
        <v>232.56254898734485</v>
      </c>
      <c r="AX237" s="7">
        <f t="shared" si="126"/>
        <v>1.66107308546386E-2</v>
      </c>
    </row>
    <row r="238" spans="3:50" x14ac:dyDescent="0.3">
      <c r="C238" s="8">
        <v>45189</v>
      </c>
      <c r="D238">
        <v>136.89999399999999</v>
      </c>
      <c r="E238" s="2">
        <f t="shared" si="97"/>
        <v>-2.1443889411460582E-2</v>
      </c>
      <c r="F238" s="11">
        <f t="shared" si="127"/>
        <v>3.277711814389928</v>
      </c>
      <c r="G238">
        <v>284.29998799999998</v>
      </c>
      <c r="H238" s="2">
        <f t="shared" si="98"/>
        <v>1.084440177777779E-2</v>
      </c>
      <c r="I238" s="11">
        <f t="shared" si="99"/>
        <v>3.4339139286864677</v>
      </c>
      <c r="J238">
        <v>1293.400024</v>
      </c>
      <c r="K238" s="2">
        <f t="shared" si="100"/>
        <v>-8.8888704980842892E-3</v>
      </c>
      <c r="L238" s="11">
        <f t="shared" si="101"/>
        <v>3.5299661561567177</v>
      </c>
      <c r="M238">
        <v>1490.25</v>
      </c>
      <c r="N238" s="2">
        <f t="shared" si="102"/>
        <v>-1.0390460846538829E-3</v>
      </c>
      <c r="O238" s="11">
        <f t="shared" si="103"/>
        <v>2.6655969454261284</v>
      </c>
      <c r="P238">
        <v>91.849997999999999</v>
      </c>
      <c r="Q238" s="2">
        <f t="shared" si="104"/>
        <v>-8.0993522267678308E-3</v>
      </c>
      <c r="R238" s="11">
        <f t="shared" si="105"/>
        <v>3.5112054898022107</v>
      </c>
      <c r="S238">
        <v>452.95001200000002</v>
      </c>
      <c r="T238" s="2">
        <f t="shared" si="106"/>
        <v>1.9909833511599917E-3</v>
      </c>
      <c r="U238" s="11">
        <f t="shared" si="107"/>
        <v>4.3992043612257596</v>
      </c>
      <c r="V238">
        <v>219.14999399999999</v>
      </c>
      <c r="W238" s="2">
        <f t="shared" si="108"/>
        <v>-4.4473563257722448E-2</v>
      </c>
      <c r="X238" s="11">
        <f t="shared" si="109"/>
        <v>5.4003619758124799</v>
      </c>
      <c r="Y238">
        <v>2890</v>
      </c>
      <c r="Z238" s="2">
        <f t="shared" si="110"/>
        <v>-1.0223161120650026E-2</v>
      </c>
      <c r="AA238" s="11">
        <f t="shared" si="111"/>
        <v>20.514968789934287</v>
      </c>
      <c r="AB238">
        <v>554.15002400000003</v>
      </c>
      <c r="AC238" s="2">
        <f t="shared" si="112"/>
        <v>-3.5254176799964787E-2</v>
      </c>
      <c r="AD238" s="11">
        <f t="shared" si="113"/>
        <v>3.3357609091765337</v>
      </c>
      <c r="AE238">
        <v>229.520004</v>
      </c>
      <c r="AF238" s="2">
        <f t="shared" si="114"/>
        <v>-1.7397094792945822E-3</v>
      </c>
      <c r="AG238" s="11">
        <f t="shared" si="115"/>
        <v>8.9904750449025848</v>
      </c>
      <c r="AH238">
        <v>254.300003</v>
      </c>
      <c r="AI238" s="2">
        <f t="shared" si="116"/>
        <v>1.5372353947362916E-2</v>
      </c>
      <c r="AJ238" s="11">
        <f t="shared" si="117"/>
        <v>106.76799978844102</v>
      </c>
      <c r="AK238">
        <v>317.04998799999998</v>
      </c>
      <c r="AL238" s="2">
        <f t="shared" si="118"/>
        <v>-2.8794681128699207E-2</v>
      </c>
      <c r="AM238" s="11">
        <f t="shared" si="119"/>
        <v>34.64710715223746</v>
      </c>
      <c r="AN238">
        <v>25.85</v>
      </c>
      <c r="AO238" s="2">
        <f t="shared" si="120"/>
        <v>4.4444444444444509E-2</v>
      </c>
      <c r="AP238" s="11">
        <f t="shared" si="121"/>
        <v>26.57272084867283</v>
      </c>
      <c r="AQ238">
        <v>262</v>
      </c>
      <c r="AR238" s="2">
        <f t="shared" si="122"/>
        <v>-1.3368435927023969E-2</v>
      </c>
      <c r="AS238" s="11">
        <f t="shared" si="123"/>
        <v>2.971236457824352</v>
      </c>
      <c r="AT238">
        <v>1512.099976</v>
      </c>
      <c r="AU238" s="2">
        <f t="shared" si="124"/>
        <v>-9.0762970246329733E-3</v>
      </c>
      <c r="AV238" s="11">
        <f t="shared" si="125"/>
        <v>3.5017766237697949</v>
      </c>
      <c r="AW238" s="12">
        <f t="shared" si="96"/>
        <v>233.52000628645854</v>
      </c>
      <c r="AX238" s="7">
        <f t="shared" si="126"/>
        <v>4.1169883254323913E-3</v>
      </c>
    </row>
    <row r="239" spans="3:50" x14ac:dyDescent="0.3">
      <c r="C239" s="8">
        <v>45190</v>
      </c>
      <c r="D239">
        <v>135.25</v>
      </c>
      <c r="E239" s="2">
        <f t="shared" si="97"/>
        <v>-1.2052549834297266E-2</v>
      </c>
      <c r="F239" s="11">
        <f t="shared" si="127"/>
        <v>3.2382070294045286</v>
      </c>
      <c r="G239">
        <v>280.45001200000002</v>
      </c>
      <c r="H239" s="2">
        <f t="shared" si="98"/>
        <v>-1.3541949217387828E-2</v>
      </c>
      <c r="I239" s="11">
        <f t="shared" si="99"/>
        <v>3.3874120406473147</v>
      </c>
      <c r="J239">
        <v>1278</v>
      </c>
      <c r="K239" s="2">
        <f t="shared" si="100"/>
        <v>-1.1906621087243829E-2</v>
      </c>
      <c r="L239" s="11">
        <f t="shared" si="101"/>
        <v>3.4879361866845651</v>
      </c>
      <c r="M239">
        <v>1501.75</v>
      </c>
      <c r="N239" s="2">
        <f t="shared" si="102"/>
        <v>7.7168260358999596E-3</v>
      </c>
      <c r="O239" s="11">
        <f t="shared" si="103"/>
        <v>2.686166893335808</v>
      </c>
      <c r="P239">
        <v>92.75</v>
      </c>
      <c r="Q239" s="2">
        <f t="shared" si="104"/>
        <v>9.7986066368775937E-3</v>
      </c>
      <c r="R239" s="11">
        <f t="shared" si="105"/>
        <v>3.5456104112180276</v>
      </c>
      <c r="S239">
        <v>447.5</v>
      </c>
      <c r="T239" s="2">
        <f t="shared" si="106"/>
        <v>-1.2032259312535376E-2</v>
      </c>
      <c r="U239" s="11">
        <f t="shared" si="107"/>
        <v>4.346271993582655</v>
      </c>
      <c r="V239">
        <v>213.10000600000001</v>
      </c>
      <c r="W239" s="2">
        <f t="shared" si="108"/>
        <v>-2.7606608102393904E-2</v>
      </c>
      <c r="X239" s="11">
        <f t="shared" si="109"/>
        <v>5.2512762991351547</v>
      </c>
      <c r="Y239">
        <v>2899.3500979999999</v>
      </c>
      <c r="Z239" s="2">
        <f t="shared" si="110"/>
        <v>3.235328027681561E-3</v>
      </c>
      <c r="AA239" s="11">
        <f t="shared" si="111"/>
        <v>20.581341443447375</v>
      </c>
      <c r="AB239">
        <v>556.25</v>
      </c>
      <c r="AC239" s="2">
        <f t="shared" si="112"/>
        <v>3.7895441830748666E-3</v>
      </c>
      <c r="AD239" s="11">
        <f t="shared" si="113"/>
        <v>3.348401922526032</v>
      </c>
      <c r="AE239">
        <v>229.699997</v>
      </c>
      <c r="AF239" s="2">
        <f t="shared" si="114"/>
        <v>7.842148695675899E-4</v>
      </c>
      <c r="AG239" s="11">
        <f t="shared" si="115"/>
        <v>8.9975255091172741</v>
      </c>
      <c r="AH239">
        <v>259.10000600000001</v>
      </c>
      <c r="AI239" s="2">
        <f t="shared" si="116"/>
        <v>1.8875355656208903E-2</v>
      </c>
      <c r="AJ239" s="11">
        <f t="shared" si="117"/>
        <v>108.78328375714987</v>
      </c>
      <c r="AK239">
        <v>315.14999399999999</v>
      </c>
      <c r="AL239" s="2">
        <f t="shared" si="118"/>
        <v>-5.9927269260769966E-3</v>
      </c>
      <c r="AM239" s="11">
        <f t="shared" si="119"/>
        <v>34.439476500295569</v>
      </c>
      <c r="AN239">
        <v>25.5</v>
      </c>
      <c r="AO239" s="2">
        <f t="shared" si="120"/>
        <v>-1.3539651837524258E-2</v>
      </c>
      <c r="AP239" s="11">
        <f t="shared" si="121"/>
        <v>26.212935460006079</v>
      </c>
      <c r="AQ239">
        <v>256.64999399999999</v>
      </c>
      <c r="AR239" s="2">
        <f t="shared" si="122"/>
        <v>-2.0419870229007708E-2</v>
      </c>
      <c r="AS239" s="11">
        <f t="shared" si="123"/>
        <v>2.910564194935882</v>
      </c>
      <c r="AT239">
        <v>1498.900024</v>
      </c>
      <c r="AU239" s="2">
        <f t="shared" si="124"/>
        <v>-8.7295497715158543E-3</v>
      </c>
      <c r="AV239" s="11">
        <f t="shared" si="125"/>
        <v>3.4712076904438658</v>
      </c>
      <c r="AW239" s="12">
        <f t="shared" si="96"/>
        <v>234.68761733193003</v>
      </c>
      <c r="AX239" s="7">
        <f t="shared" si="126"/>
        <v>5.0000471652915657E-3</v>
      </c>
    </row>
    <row r="240" spans="3:50" x14ac:dyDescent="0.3">
      <c r="C240" s="8">
        <v>45191</v>
      </c>
      <c r="D240">
        <v>136.050003</v>
      </c>
      <c r="E240" s="2">
        <f t="shared" si="97"/>
        <v>5.9149944547134403E-3</v>
      </c>
      <c r="F240" s="11">
        <f t="shared" si="127"/>
        <v>3.2573610060266707</v>
      </c>
      <c r="G240">
        <v>283.35000600000001</v>
      </c>
      <c r="H240" s="2">
        <f t="shared" si="98"/>
        <v>1.0340502320962619E-2</v>
      </c>
      <c r="I240" s="11">
        <f t="shared" si="99"/>
        <v>3.4224395827156848</v>
      </c>
      <c r="J240">
        <v>1273.6999510000001</v>
      </c>
      <c r="K240" s="2">
        <f t="shared" si="100"/>
        <v>-3.3646705790296716E-3</v>
      </c>
      <c r="L240" s="11">
        <f t="shared" si="101"/>
        <v>3.4762004304156946</v>
      </c>
      <c r="M240">
        <v>1496.150024</v>
      </c>
      <c r="N240" s="2">
        <f t="shared" si="102"/>
        <v>-3.728966871982653E-3</v>
      </c>
      <c r="O240" s="11">
        <f t="shared" si="103"/>
        <v>2.6761502659779421</v>
      </c>
      <c r="P240">
        <v>92.25</v>
      </c>
      <c r="Q240" s="2">
        <f t="shared" si="104"/>
        <v>-5.3908355795148077E-3</v>
      </c>
      <c r="R240" s="11">
        <f t="shared" si="105"/>
        <v>3.5264966084621352</v>
      </c>
      <c r="S240">
        <v>443.10000600000001</v>
      </c>
      <c r="T240" s="2">
        <f t="shared" si="106"/>
        <v>-9.8323888268155857E-3</v>
      </c>
      <c r="U240" s="11">
        <f t="shared" si="107"/>
        <v>4.3035377573946514</v>
      </c>
      <c r="V240">
        <v>215.699997</v>
      </c>
      <c r="W240" s="2">
        <f t="shared" si="108"/>
        <v>1.2200802096645535E-2</v>
      </c>
      <c r="X240" s="11">
        <f t="shared" si="109"/>
        <v>5.3153460820157079</v>
      </c>
      <c r="Y240">
        <v>2918.5</v>
      </c>
      <c r="Z240" s="2">
        <f t="shared" si="110"/>
        <v>6.6048946669841069E-3</v>
      </c>
      <c r="AA240" s="11">
        <f t="shared" si="111"/>
        <v>20.717279035786579</v>
      </c>
      <c r="AB240">
        <v>543.25</v>
      </c>
      <c r="AC240" s="2">
        <f t="shared" si="112"/>
        <v>-2.3370786516853981E-2</v>
      </c>
      <c r="AD240" s="11">
        <f t="shared" si="113"/>
        <v>3.2701471360220524</v>
      </c>
      <c r="AE240">
        <v>238.39999399999999</v>
      </c>
      <c r="AF240" s="2">
        <f t="shared" si="114"/>
        <v>3.7875477203423769E-2</v>
      </c>
      <c r="AG240" s="11">
        <f t="shared" si="115"/>
        <v>9.3383110814250685</v>
      </c>
      <c r="AH240">
        <v>270.89999399999999</v>
      </c>
      <c r="AI240" s="2">
        <f t="shared" si="116"/>
        <v>4.5542214306239615E-2</v>
      </c>
      <c r="AJ240" s="11">
        <f t="shared" si="117"/>
        <v>113.73751537895447</v>
      </c>
      <c r="AK240">
        <v>318.79998799999998</v>
      </c>
      <c r="AL240" s="2">
        <f t="shared" si="118"/>
        <v>1.1581767632843354E-2</v>
      </c>
      <c r="AM240" s="11">
        <f t="shared" si="119"/>
        <v>34.838346514518761</v>
      </c>
      <c r="AN240">
        <v>25.049999</v>
      </c>
      <c r="AO240" s="2">
        <f t="shared" si="120"/>
        <v>-1.7647098039215714E-2</v>
      </c>
      <c r="AP240" s="11">
        <f t="shared" si="121"/>
        <v>25.750353218047717</v>
      </c>
      <c r="AQ240">
        <v>257.10000600000001</v>
      </c>
      <c r="AR240" s="2">
        <f t="shared" si="122"/>
        <v>1.7534074051059889E-3</v>
      </c>
      <c r="AS240" s="11">
        <f t="shared" si="123"/>
        <v>2.915667599748319</v>
      </c>
      <c r="AT240">
        <v>1494.099976</v>
      </c>
      <c r="AU240" s="2">
        <f t="shared" si="124"/>
        <v>-3.2023803610267132E-3</v>
      </c>
      <c r="AV240" s="11">
        <f t="shared" si="125"/>
        <v>3.4600915631069435</v>
      </c>
      <c r="AW240" s="12">
        <f t="shared" si="96"/>
        <v>240.00524326061841</v>
      </c>
      <c r="AX240" s="7">
        <f t="shared" si="126"/>
        <v>2.265831486612857E-2</v>
      </c>
    </row>
    <row r="241" spans="3:50" x14ac:dyDescent="0.3">
      <c r="C241" s="8">
        <v>45194</v>
      </c>
      <c r="D241">
        <v>136.60000600000001</v>
      </c>
      <c r="E241" s="2">
        <f t="shared" si="97"/>
        <v>4.0426533470931947E-3</v>
      </c>
      <c r="F241" s="11">
        <f t="shared" si="127"/>
        <v>3.2705293874003751</v>
      </c>
      <c r="G241">
        <v>288.04998799999998</v>
      </c>
      <c r="H241" s="2">
        <f t="shared" si="98"/>
        <v>1.6587195696053714E-2</v>
      </c>
      <c r="I241" s="11">
        <f t="shared" si="99"/>
        <v>3.4792082578321102</v>
      </c>
      <c r="J241">
        <v>1263.4499510000001</v>
      </c>
      <c r="K241" s="2">
        <f t="shared" si="100"/>
        <v>-8.0474212093299968E-3</v>
      </c>
      <c r="L241" s="11">
        <f t="shared" si="101"/>
        <v>3.4482259813440854</v>
      </c>
      <c r="M241">
        <v>1474.150024</v>
      </c>
      <c r="N241" s="2">
        <f t="shared" si="102"/>
        <v>-1.4704407744607351E-2</v>
      </c>
      <c r="O241" s="11">
        <f t="shared" si="103"/>
        <v>2.6367990612811631</v>
      </c>
      <c r="P241">
        <v>91.949996999999996</v>
      </c>
      <c r="Q241" s="2">
        <f t="shared" si="104"/>
        <v>-3.2520650406504537E-3</v>
      </c>
      <c r="R241" s="11">
        <f t="shared" si="105"/>
        <v>3.5150282121257832</v>
      </c>
      <c r="S241">
        <v>442.60000600000001</v>
      </c>
      <c r="T241" s="2">
        <f t="shared" si="106"/>
        <v>-1.1284134354084818E-3</v>
      </c>
      <c r="U241" s="11">
        <f t="shared" si="107"/>
        <v>4.29868158756942</v>
      </c>
      <c r="V241">
        <v>204.199997</v>
      </c>
      <c r="W241" s="2">
        <f t="shared" si="108"/>
        <v>-5.3314789800391171E-2</v>
      </c>
      <c r="X241" s="11">
        <f t="shared" si="109"/>
        <v>5.0319595229367078</v>
      </c>
      <c r="Y241">
        <v>2902.5</v>
      </c>
      <c r="Z241" s="2">
        <f t="shared" si="110"/>
        <v>-5.4822682885043994E-3</v>
      </c>
      <c r="AA241" s="11">
        <f t="shared" si="111"/>
        <v>20.60370135390459</v>
      </c>
      <c r="AB241">
        <v>556.15002400000003</v>
      </c>
      <c r="AC241" s="2">
        <f t="shared" si="112"/>
        <v>2.3746017487344728E-2</v>
      </c>
      <c r="AD241" s="11">
        <f t="shared" si="113"/>
        <v>3.3478001071002224</v>
      </c>
      <c r="AE241">
        <v>238.199997</v>
      </c>
      <c r="AF241" s="2">
        <f t="shared" si="114"/>
        <v>-8.3891361171761769E-4</v>
      </c>
      <c r="AG241" s="11">
        <f t="shared" si="115"/>
        <v>9.3304770451484078</v>
      </c>
      <c r="AH241">
        <v>270.45001200000002</v>
      </c>
      <c r="AI241" s="2">
        <f t="shared" si="116"/>
        <v>-1.6610631597133718E-3</v>
      </c>
      <c r="AJ241" s="11">
        <f t="shared" si="117"/>
        <v>113.54859018228116</v>
      </c>
      <c r="AK241">
        <v>323.29998799999998</v>
      </c>
      <c r="AL241" s="2">
        <f t="shared" si="118"/>
        <v>1.4115433404596089E-2</v>
      </c>
      <c r="AM241" s="11">
        <f t="shared" si="119"/>
        <v>35.330104874670695</v>
      </c>
      <c r="AN241">
        <v>25.5</v>
      </c>
      <c r="AO241" s="2">
        <f t="shared" si="120"/>
        <v>1.7964112493577433E-2</v>
      </c>
      <c r="AP241" s="11">
        <f t="shared" si="121"/>
        <v>26.212935460006079</v>
      </c>
      <c r="AQ241">
        <v>256.89999399999999</v>
      </c>
      <c r="AR241" s="2">
        <f t="shared" si="122"/>
        <v>-7.7795408530645371E-4</v>
      </c>
      <c r="AS241" s="11">
        <f t="shared" si="123"/>
        <v>2.9133993442276993</v>
      </c>
      <c r="AT241">
        <v>1515.5500489999999</v>
      </c>
      <c r="AU241" s="2">
        <f t="shared" si="124"/>
        <v>1.435651786664649E-2</v>
      </c>
      <c r="AV241" s="11">
        <f t="shared" si="125"/>
        <v>3.5097664294529212</v>
      </c>
      <c r="AW241" s="12">
        <f t="shared" si="96"/>
        <v>240.47720680728145</v>
      </c>
      <c r="AX241" s="7">
        <f t="shared" si="126"/>
        <v>1.9664718164116302E-3</v>
      </c>
    </row>
    <row r="242" spans="3:50" x14ac:dyDescent="0.3">
      <c r="C242" s="8">
        <v>45195</v>
      </c>
      <c r="D242">
        <v>137.64999399999999</v>
      </c>
      <c r="E242" s="2">
        <f t="shared" si="97"/>
        <v>7.686588242170167E-3</v>
      </c>
      <c r="F242" s="11">
        <f t="shared" si="127"/>
        <v>3.2956686001352389</v>
      </c>
      <c r="G242">
        <v>286.75</v>
      </c>
      <c r="H242" s="2">
        <f t="shared" si="98"/>
        <v>-4.5130638922296074E-3</v>
      </c>
      <c r="I242" s="11">
        <f t="shared" si="99"/>
        <v>3.4635063686701408</v>
      </c>
      <c r="J242">
        <v>1261.4499510000001</v>
      </c>
      <c r="K242" s="2">
        <f t="shared" si="100"/>
        <v>-1.5829673335433503E-3</v>
      </c>
      <c r="L242" s="11">
        <f t="shared" si="101"/>
        <v>3.4427675522569423</v>
      </c>
      <c r="M242">
        <v>1460.650024</v>
      </c>
      <c r="N242" s="2">
        <f t="shared" si="102"/>
        <v>-9.1578196114454613E-3</v>
      </c>
      <c r="O242" s="11">
        <f t="shared" si="103"/>
        <v>2.6126517311263213</v>
      </c>
      <c r="P242">
        <v>92</v>
      </c>
      <c r="Q242" s="2">
        <f t="shared" si="104"/>
        <v>5.4380643427331954E-4</v>
      </c>
      <c r="R242" s="11">
        <f t="shared" si="105"/>
        <v>3.5169397070841892</v>
      </c>
      <c r="S242">
        <v>442.45001200000002</v>
      </c>
      <c r="T242" s="2">
        <f t="shared" si="106"/>
        <v>-3.3889290096389413E-4</v>
      </c>
      <c r="U242" s="11">
        <f t="shared" si="107"/>
        <v>4.2972247948958886</v>
      </c>
      <c r="V242">
        <v>216.550003</v>
      </c>
      <c r="W242" s="2">
        <f t="shared" si="108"/>
        <v>6.0479951916943442E-2</v>
      </c>
      <c r="X242" s="11">
        <f t="shared" si="109"/>
        <v>5.3362921929319258</v>
      </c>
      <c r="Y242">
        <v>2912.5500489999999</v>
      </c>
      <c r="Z242" s="2">
        <f t="shared" si="110"/>
        <v>3.4625491817399379E-3</v>
      </c>
      <c r="AA242" s="11">
        <f t="shared" si="111"/>
        <v>20.675042683168368</v>
      </c>
      <c r="AB242">
        <v>566.04998799999998</v>
      </c>
      <c r="AC242" s="2">
        <f t="shared" si="112"/>
        <v>1.780088748139641E-2</v>
      </c>
      <c r="AD242" s="11">
        <f t="shared" si="113"/>
        <v>3.4073939201169203</v>
      </c>
      <c r="AE242">
        <v>234.39999399999999</v>
      </c>
      <c r="AF242" s="2">
        <f t="shared" si="114"/>
        <v>-1.59529934838748E-2</v>
      </c>
      <c r="AG242" s="11">
        <f t="shared" si="115"/>
        <v>9.1816280056457114</v>
      </c>
      <c r="AH242">
        <v>267.29998799999998</v>
      </c>
      <c r="AI242" s="2">
        <f t="shared" si="116"/>
        <v>-1.164734279989621E-2</v>
      </c>
      <c r="AJ242" s="11">
        <f t="shared" si="117"/>
        <v>112.2260508279832</v>
      </c>
      <c r="AK242">
        <v>334.39999399999999</v>
      </c>
      <c r="AL242" s="2">
        <f t="shared" si="118"/>
        <v>3.4333456269723062E-2</v>
      </c>
      <c r="AM242" s="11">
        <f t="shared" si="119"/>
        <v>36.543109485389934</v>
      </c>
      <c r="AN242">
        <v>26</v>
      </c>
      <c r="AO242" s="2">
        <f t="shared" si="120"/>
        <v>1.9607843137254832E-2</v>
      </c>
      <c r="AP242" s="11">
        <f t="shared" si="121"/>
        <v>26.726914586672862</v>
      </c>
      <c r="AQ242">
        <v>259.85000600000001</v>
      </c>
      <c r="AR242" s="2">
        <f t="shared" si="122"/>
        <v>1.1483114320353094E-2</v>
      </c>
      <c r="AS242" s="11">
        <f t="shared" si="123"/>
        <v>2.9468542419583077</v>
      </c>
      <c r="AT242">
        <v>1531</v>
      </c>
      <c r="AU242" s="2">
        <f t="shared" si="124"/>
        <v>1.0194286233037531E-2</v>
      </c>
      <c r="AV242" s="11">
        <f t="shared" si="125"/>
        <v>3.5455459930458701</v>
      </c>
      <c r="AW242" s="12">
        <f t="shared" si="96"/>
        <v>241.21759069108182</v>
      </c>
      <c r="AX242" s="7">
        <f t="shared" si="126"/>
        <v>3.0788110591857265E-3</v>
      </c>
    </row>
    <row r="243" spans="3:50" x14ac:dyDescent="0.3">
      <c r="C243" s="8">
        <v>45196</v>
      </c>
      <c r="D243">
        <v>136.60000600000001</v>
      </c>
      <c r="E243" s="2">
        <f t="shared" si="97"/>
        <v>-7.6279552907208004E-3</v>
      </c>
      <c r="F243" s="11">
        <f t="shared" si="127"/>
        <v>3.2705293874003747</v>
      </c>
      <c r="G243">
        <v>291.54998799999998</v>
      </c>
      <c r="H243" s="2">
        <f t="shared" si="98"/>
        <v>1.6739278116826517E-2</v>
      </c>
      <c r="I243" s="11">
        <f t="shared" si="99"/>
        <v>3.5214829650347101</v>
      </c>
      <c r="J243">
        <v>1261.099976</v>
      </c>
      <c r="K243" s="2">
        <f t="shared" si="100"/>
        <v>-2.7743867263430033E-4</v>
      </c>
      <c r="L243" s="11">
        <f t="shared" si="101"/>
        <v>3.4418123953970556</v>
      </c>
      <c r="M243">
        <v>1467</v>
      </c>
      <c r="N243" s="2">
        <f t="shared" si="102"/>
        <v>4.3473630888051229E-3</v>
      </c>
      <c r="O243" s="11">
        <f t="shared" si="103"/>
        <v>2.6240098768261229</v>
      </c>
      <c r="P243">
        <v>90.400002000000001</v>
      </c>
      <c r="Q243" s="2">
        <f t="shared" si="104"/>
        <v>-1.7391282608695602E-2</v>
      </c>
      <c r="R243" s="11">
        <f t="shared" si="105"/>
        <v>3.4557756147205452</v>
      </c>
      <c r="S243">
        <v>449.14999399999999</v>
      </c>
      <c r="T243" s="2">
        <f t="shared" si="106"/>
        <v>1.5142912912837758E-2</v>
      </c>
      <c r="U243" s="11">
        <f t="shared" si="107"/>
        <v>4.3622972957318842</v>
      </c>
      <c r="V243">
        <v>224.199997</v>
      </c>
      <c r="W243" s="2">
        <f t="shared" si="108"/>
        <v>3.5326686188039469E-2</v>
      </c>
      <c r="X243" s="11">
        <f t="shared" si="109"/>
        <v>5.5248057126393171</v>
      </c>
      <c r="Y243">
        <v>2965.0500489999999</v>
      </c>
      <c r="Z243" s="2">
        <f t="shared" si="110"/>
        <v>1.8025441320064228E-2</v>
      </c>
      <c r="AA243" s="11">
        <f t="shared" si="111"/>
        <v>21.047719451843641</v>
      </c>
      <c r="AB243">
        <v>573.59997599999997</v>
      </c>
      <c r="AC243" s="2">
        <f t="shared" si="112"/>
        <v>1.3338023425591761E-2</v>
      </c>
      <c r="AD243" s="11">
        <f t="shared" si="113"/>
        <v>3.4528418200436586</v>
      </c>
      <c r="AE243">
        <v>249.64999399999999</v>
      </c>
      <c r="AF243" s="2">
        <f t="shared" si="114"/>
        <v>6.5059728627808733E-2</v>
      </c>
      <c r="AG243" s="11">
        <f t="shared" si="115"/>
        <v>9.7789822320545099</v>
      </c>
      <c r="AH243">
        <v>284.35000600000001</v>
      </c>
      <c r="AI243" s="2">
        <f t="shared" si="116"/>
        <v>6.3786078434092675E-2</v>
      </c>
      <c r="AJ243" s="11">
        <f t="shared" si="117"/>
        <v>119.3845105084454</v>
      </c>
      <c r="AK243">
        <v>353.85000600000001</v>
      </c>
      <c r="AL243" s="2">
        <f t="shared" si="118"/>
        <v>5.8163912526864481E-2</v>
      </c>
      <c r="AM243" s="11">
        <f t="shared" si="119"/>
        <v>38.668599708957785</v>
      </c>
      <c r="AN243">
        <v>25.65</v>
      </c>
      <c r="AO243" s="2">
        <f t="shared" si="120"/>
        <v>-1.3461538461538525E-2</v>
      </c>
      <c r="AP243" s="11">
        <f t="shared" si="121"/>
        <v>26.367129198006111</v>
      </c>
      <c r="AQ243">
        <v>259.75</v>
      </c>
      <c r="AR243" s="2">
        <f t="shared" si="122"/>
        <v>-3.848604875537065E-4</v>
      </c>
      <c r="AS243" s="11">
        <f t="shared" si="123"/>
        <v>2.9457201141979978</v>
      </c>
      <c r="AT243">
        <v>1528.25</v>
      </c>
      <c r="AU243" s="2">
        <f t="shared" si="124"/>
        <v>-1.796211626387989E-3</v>
      </c>
      <c r="AV243" s="11">
        <f t="shared" si="125"/>
        <v>3.5391774421112676</v>
      </c>
      <c r="AW243" s="12">
        <f t="shared" si="96"/>
        <v>251.38539372341043</v>
      </c>
      <c r="AX243" s="7">
        <f t="shared" si="126"/>
        <v>4.2151996474212972E-2</v>
      </c>
    </row>
    <row r="244" spans="3:50" x14ac:dyDescent="0.3">
      <c r="C244" s="8">
        <v>45197</v>
      </c>
      <c r="D244">
        <v>135.050003</v>
      </c>
      <c r="E244" s="2">
        <f t="shared" si="97"/>
        <v>-1.1347019999398911E-2</v>
      </c>
      <c r="F244" s="11">
        <f t="shared" si="127"/>
        <v>3.2334186250329209</v>
      </c>
      <c r="G244">
        <v>290.20001200000002</v>
      </c>
      <c r="H244" s="2">
        <f t="shared" si="98"/>
        <v>-4.6303414699504497E-3</v>
      </c>
      <c r="I244" s="11">
        <f t="shared" si="99"/>
        <v>3.5051772964259857</v>
      </c>
      <c r="J244">
        <v>1241.900024</v>
      </c>
      <c r="K244" s="2">
        <f t="shared" si="100"/>
        <v>-1.5224765970497489E-2</v>
      </c>
      <c r="L244" s="11">
        <f t="shared" si="101"/>
        <v>3.3894116071627782</v>
      </c>
      <c r="M244">
        <v>1439.4499510000001</v>
      </c>
      <c r="N244" s="2">
        <f t="shared" si="102"/>
        <v>-1.8779856169052422E-2</v>
      </c>
      <c r="O244" s="11">
        <f t="shared" si="103"/>
        <v>2.5747313487531551</v>
      </c>
      <c r="P244">
        <v>89.800003000000004</v>
      </c>
      <c r="Q244" s="2">
        <f t="shared" si="104"/>
        <v>-6.6371569328061986E-3</v>
      </c>
      <c r="R244" s="11">
        <f t="shared" si="105"/>
        <v>3.4328390896410803</v>
      </c>
      <c r="S244">
        <v>440.75</v>
      </c>
      <c r="T244" s="2">
        <f t="shared" si="106"/>
        <v>-1.8701979544054059E-2</v>
      </c>
      <c r="U244" s="11">
        <f t="shared" si="107"/>
        <v>4.280713700942024</v>
      </c>
      <c r="V244">
        <v>224.25</v>
      </c>
      <c r="W244" s="2">
        <f t="shared" si="108"/>
        <v>2.2302854892553015E-4</v>
      </c>
      <c r="X244" s="11">
        <f t="shared" si="109"/>
        <v>5.5260379020405024</v>
      </c>
      <c r="Y244">
        <v>3010</v>
      </c>
      <c r="Z244" s="2">
        <f t="shared" si="110"/>
        <v>1.5159929936144012E-2</v>
      </c>
      <c r="AA244" s="11">
        <f t="shared" si="111"/>
        <v>21.366801404049205</v>
      </c>
      <c r="AB244">
        <v>569.59997599999997</v>
      </c>
      <c r="AC244" s="2">
        <f t="shared" si="112"/>
        <v>-6.9735009891283006E-3</v>
      </c>
      <c r="AD244" s="11">
        <f t="shared" si="113"/>
        <v>3.4287634241962808</v>
      </c>
      <c r="AE244">
        <v>244.89999399999999</v>
      </c>
      <c r="AF244" s="2">
        <f t="shared" si="114"/>
        <v>-1.902663774948854E-2</v>
      </c>
      <c r="AG244" s="11">
        <f t="shared" si="115"/>
        <v>9.5929210795665245</v>
      </c>
      <c r="AH244">
        <v>281.29998799999998</v>
      </c>
      <c r="AI244" s="2">
        <f t="shared" si="116"/>
        <v>-1.072628076540294E-2</v>
      </c>
      <c r="AJ244" s="11">
        <f t="shared" si="117"/>
        <v>118.10395872969161</v>
      </c>
      <c r="AK244">
        <v>346.54998799999998</v>
      </c>
      <c r="AL244" s="2">
        <f t="shared" si="118"/>
        <v>-2.0630261060388455E-2</v>
      </c>
      <c r="AM244" s="11">
        <f t="shared" si="119"/>
        <v>37.870856402122328</v>
      </c>
      <c r="AN244">
        <v>25.65</v>
      </c>
      <c r="AO244" s="2">
        <f t="shared" si="120"/>
        <v>0</v>
      </c>
      <c r="AP244" s="11">
        <f t="shared" si="121"/>
        <v>26.367129198006111</v>
      </c>
      <c r="AQ244">
        <v>258.04998799999998</v>
      </c>
      <c r="AR244" s="2">
        <f t="shared" si="122"/>
        <v>-6.5448007699712152E-3</v>
      </c>
      <c r="AS244" s="11">
        <f t="shared" si="123"/>
        <v>2.9264409629264749</v>
      </c>
      <c r="AT244">
        <v>1523.900024</v>
      </c>
      <c r="AU244" s="2">
        <f t="shared" si="124"/>
        <v>-2.8463772288565004E-3</v>
      </c>
      <c r="AV244" s="11">
        <f t="shared" si="125"/>
        <v>3.5291036080311593</v>
      </c>
      <c r="AW244" s="12">
        <f t="shared" si="96"/>
        <v>249.12830437858818</v>
      </c>
      <c r="AX244" s="7">
        <f t="shared" si="126"/>
        <v>-8.9786017850569388E-3</v>
      </c>
    </row>
    <row r="245" spans="3:50" x14ac:dyDescent="0.3">
      <c r="C245" s="8">
        <v>45198</v>
      </c>
      <c r="D245">
        <v>138.300003</v>
      </c>
      <c r="E245" s="2">
        <f t="shared" si="97"/>
        <v>2.4065160516879125E-2</v>
      </c>
      <c r="F245" s="11">
        <f t="shared" si="127"/>
        <v>3.3112313632626047</v>
      </c>
      <c r="G245">
        <v>295.20001200000002</v>
      </c>
      <c r="H245" s="2">
        <f t="shared" si="98"/>
        <v>1.7229496186237148E-2</v>
      </c>
      <c r="I245" s="11">
        <f t="shared" si="99"/>
        <v>3.5655697352868425</v>
      </c>
      <c r="J245">
        <v>1234.8000489999999</v>
      </c>
      <c r="K245" s="2">
        <f t="shared" si="100"/>
        <v>-5.7170262201396982E-3</v>
      </c>
      <c r="L245" s="11">
        <f t="shared" si="101"/>
        <v>3.3700342521337827</v>
      </c>
      <c r="M245">
        <v>1435.4499510000001</v>
      </c>
      <c r="N245" s="2">
        <f t="shared" si="102"/>
        <v>-2.7788392345431401E-3</v>
      </c>
      <c r="O245" s="11">
        <f t="shared" si="103"/>
        <v>2.5675765842628318</v>
      </c>
      <c r="P245">
        <v>90.949996999999996</v>
      </c>
      <c r="Q245" s="2">
        <f t="shared" si="104"/>
        <v>1.2806168837210308E-2</v>
      </c>
      <c r="R245" s="11">
        <f t="shared" si="105"/>
        <v>3.4768006066139994</v>
      </c>
      <c r="S245">
        <v>444.39999399999999</v>
      </c>
      <c r="T245" s="2">
        <f t="shared" si="106"/>
        <v>8.2813250141804406E-3</v>
      </c>
      <c r="U245" s="11">
        <f t="shared" si="107"/>
        <v>4.3161636823921805</v>
      </c>
      <c r="V245">
        <v>227.550003</v>
      </c>
      <c r="W245" s="2">
        <f t="shared" si="108"/>
        <v>1.4715732441471507E-2</v>
      </c>
      <c r="X245" s="11">
        <f t="shared" si="109"/>
        <v>5.6073575972683614</v>
      </c>
      <c r="Y245">
        <v>3023.5500489999999</v>
      </c>
      <c r="Z245" s="2">
        <f t="shared" si="110"/>
        <v>4.5016774086379385E-3</v>
      </c>
      <c r="AA245" s="11">
        <f t="shared" si="111"/>
        <v>21.462987851224668</v>
      </c>
      <c r="AB245">
        <v>567.40002400000003</v>
      </c>
      <c r="AC245" s="2">
        <f t="shared" si="112"/>
        <v>-3.8622754436350437E-3</v>
      </c>
      <c r="AD245" s="11">
        <f t="shared" si="113"/>
        <v>3.4155205954209733</v>
      </c>
      <c r="AE245">
        <v>251.89999399999999</v>
      </c>
      <c r="AF245" s="2">
        <f t="shared" si="114"/>
        <v>2.8583095841153927E-2</v>
      </c>
      <c r="AG245" s="11">
        <f t="shared" si="115"/>
        <v>9.8671164621803999</v>
      </c>
      <c r="AH245">
        <v>287.39999399999999</v>
      </c>
      <c r="AI245" s="2">
        <f t="shared" si="116"/>
        <v>2.1685056026379934E-2</v>
      </c>
      <c r="AJ245" s="11">
        <f t="shared" si="117"/>
        <v>120.66504969168224</v>
      </c>
      <c r="AK245">
        <v>352.75</v>
      </c>
      <c r="AL245" s="2">
        <f t="shared" si="118"/>
        <v>1.7890671518361101E-2</v>
      </c>
      <c r="AM245" s="11">
        <f t="shared" si="119"/>
        <v>38.548391454131725</v>
      </c>
      <c r="AN245">
        <v>25.799999</v>
      </c>
      <c r="AO245" s="2">
        <f t="shared" si="120"/>
        <v>5.8479142300196241E-3</v>
      </c>
      <c r="AP245" s="11">
        <f t="shared" si="121"/>
        <v>26.521321908047899</v>
      </c>
      <c r="AQ245">
        <v>262.29998799999998</v>
      </c>
      <c r="AR245" s="2">
        <f t="shared" si="122"/>
        <v>1.6469677185181553E-2</v>
      </c>
      <c r="AS245" s="11">
        <f t="shared" si="123"/>
        <v>2.9746385008873659</v>
      </c>
      <c r="AT245">
        <v>1521.8000489999999</v>
      </c>
      <c r="AU245" s="2">
        <f t="shared" si="124"/>
        <v>-1.3780267517077283E-3</v>
      </c>
      <c r="AV245" s="11">
        <f t="shared" si="125"/>
        <v>3.5242404088497441</v>
      </c>
      <c r="AW245" s="12">
        <f t="shared" si="96"/>
        <v>253.19400069364562</v>
      </c>
      <c r="AX245" s="7">
        <f t="shared" si="126"/>
        <v>1.6319688464137672E-2</v>
      </c>
    </row>
    <row r="246" spans="3:50" x14ac:dyDescent="0.3">
      <c r="C246" s="8">
        <v>45202</v>
      </c>
      <c r="D246">
        <v>139.199997</v>
      </c>
      <c r="E246" s="2">
        <f t="shared" si="97"/>
        <v>6.5075486657797388E-3</v>
      </c>
      <c r="F246" s="11">
        <f t="shared" si="127"/>
        <v>3.3327793625026922</v>
      </c>
      <c r="G246">
        <v>291.89999399999999</v>
      </c>
      <c r="H246" s="2">
        <f t="shared" si="98"/>
        <v>-1.1178922309799999E-2</v>
      </c>
      <c r="I246" s="11">
        <f t="shared" si="99"/>
        <v>3.5257105082258966</v>
      </c>
      <c r="J246">
        <v>1238.6999510000001</v>
      </c>
      <c r="K246" s="2">
        <f t="shared" si="100"/>
        <v>3.158326729221006E-3</v>
      </c>
      <c r="L246" s="11">
        <f t="shared" si="101"/>
        <v>3.3806779213906872</v>
      </c>
      <c r="M246">
        <v>1434</v>
      </c>
      <c r="N246" s="2">
        <f t="shared" si="102"/>
        <v>-1.010102093068399E-3</v>
      </c>
      <c r="O246" s="11">
        <f t="shared" si="103"/>
        <v>2.5649830697809546</v>
      </c>
      <c r="P246">
        <v>90</v>
      </c>
      <c r="Q246" s="2">
        <f t="shared" si="104"/>
        <v>-1.0445266974555167E-2</v>
      </c>
      <c r="R246" s="11">
        <f t="shared" si="105"/>
        <v>3.4404844960606207</v>
      </c>
      <c r="S246">
        <v>439.75</v>
      </c>
      <c r="T246" s="2">
        <f t="shared" si="106"/>
        <v>-1.0463532994557156E-2</v>
      </c>
      <c r="U246" s="11">
        <f t="shared" si="107"/>
        <v>4.2710013612915603</v>
      </c>
      <c r="V246">
        <v>229.64999399999999</v>
      </c>
      <c r="W246" s="2">
        <f t="shared" si="108"/>
        <v>9.2287012626406373E-3</v>
      </c>
      <c r="X246" s="11">
        <f t="shared" si="109"/>
        <v>5.6591062254063491</v>
      </c>
      <c r="Y246">
        <v>3073.25</v>
      </c>
      <c r="Z246" s="2">
        <f t="shared" si="110"/>
        <v>1.6437614788760602E-2</v>
      </c>
      <c r="AA246" s="11">
        <f t="shared" si="111"/>
        <v>21.815788177738948</v>
      </c>
      <c r="AB246">
        <v>592.20001200000002</v>
      </c>
      <c r="AC246" s="2">
        <f t="shared" si="112"/>
        <v>4.3708119406071777E-2</v>
      </c>
      <c r="AD246" s="11">
        <f t="shared" si="113"/>
        <v>3.5648065774395308</v>
      </c>
      <c r="AE246">
        <v>250.949997</v>
      </c>
      <c r="AF246" s="2">
        <f t="shared" si="114"/>
        <v>-3.77132601281438E-3</v>
      </c>
      <c r="AG246" s="11">
        <f t="shared" si="115"/>
        <v>9.8299043491951092</v>
      </c>
      <c r="AH246">
        <v>291.79998799999998</v>
      </c>
      <c r="AI246" s="2">
        <f t="shared" si="116"/>
        <v>1.5309652372504923E-2</v>
      </c>
      <c r="AJ246" s="11">
        <f t="shared" si="117"/>
        <v>122.51238965597292</v>
      </c>
      <c r="AK246">
        <v>365.29998799999998</v>
      </c>
      <c r="AL246" s="2">
        <f t="shared" si="118"/>
        <v>3.5577570517363544E-2</v>
      </c>
      <c r="AM246" s="11">
        <f t="shared" si="119"/>
        <v>39.919849569422027</v>
      </c>
      <c r="AN246">
        <v>26.950001</v>
      </c>
      <c r="AO246" s="2">
        <f t="shared" si="120"/>
        <v>4.4573722657896164E-2</v>
      </c>
      <c r="AP246" s="11">
        <f t="shared" si="121"/>
        <v>27.703475955298011</v>
      </c>
      <c r="AQ246">
        <v>263.95001200000002</v>
      </c>
      <c r="AR246" s="2">
        <f t="shared" si="122"/>
        <v>6.2905988390666856E-3</v>
      </c>
      <c r="AS246" s="11">
        <f t="shared" si="123"/>
        <v>2.9933507583876913</v>
      </c>
      <c r="AT246">
        <v>1530</v>
      </c>
      <c r="AU246" s="2">
        <f t="shared" si="124"/>
        <v>5.3883235221265924E-3</v>
      </c>
      <c r="AV246" s="11">
        <f t="shared" si="125"/>
        <v>3.543230156342378</v>
      </c>
      <c r="AW246" s="12">
        <f t="shared" si="96"/>
        <v>258.05753814445535</v>
      </c>
      <c r="AX246" s="7">
        <f t="shared" si="126"/>
        <v>1.9208738901734135E-2</v>
      </c>
    </row>
    <row r="247" spans="3:50" x14ac:dyDescent="0.3">
      <c r="C247" s="8">
        <v>45203</v>
      </c>
      <c r="D247">
        <v>138.85000600000001</v>
      </c>
      <c r="E247" s="2">
        <f t="shared" si="97"/>
        <v>-2.5143032151070388E-3</v>
      </c>
      <c r="F247" s="11">
        <f t="shared" si="127"/>
        <v>3.3243997446363092</v>
      </c>
      <c r="G247">
        <v>287.95001200000002</v>
      </c>
      <c r="H247" s="2">
        <f t="shared" si="98"/>
        <v>-1.3531970130838622E-2</v>
      </c>
      <c r="I247" s="11">
        <f t="shared" si="99"/>
        <v>3.4780006989386001</v>
      </c>
      <c r="J247">
        <v>1239.5500489999999</v>
      </c>
      <c r="K247" s="2">
        <f t="shared" si="100"/>
        <v>6.8628241997870099E-4</v>
      </c>
      <c r="L247" s="11">
        <f t="shared" si="101"/>
        <v>3.382998021215748</v>
      </c>
      <c r="M247">
        <v>1444.349976</v>
      </c>
      <c r="N247" s="2">
        <f t="shared" si="102"/>
        <v>7.2175564853556029E-3</v>
      </c>
      <c r="O247" s="11">
        <f t="shared" si="103"/>
        <v>2.5834959799710795</v>
      </c>
      <c r="P247">
        <v>89.099997999999999</v>
      </c>
      <c r="Q247" s="2">
        <f t="shared" si="104"/>
        <v>-1.0000022222222182E-2</v>
      </c>
      <c r="R247" s="11">
        <f t="shared" si="105"/>
        <v>3.4060795746448034</v>
      </c>
      <c r="S247">
        <v>436.10000600000001</v>
      </c>
      <c r="T247" s="2">
        <f t="shared" si="106"/>
        <v>-8.3001569073336556E-3</v>
      </c>
      <c r="U247" s="11">
        <f t="shared" si="107"/>
        <v>4.2355513798414046</v>
      </c>
      <c r="V247">
        <v>226.39999399999999</v>
      </c>
      <c r="W247" s="2">
        <f t="shared" si="108"/>
        <v>-1.4151970759467947E-2</v>
      </c>
      <c r="X247" s="11">
        <f t="shared" si="109"/>
        <v>5.5790187195796754</v>
      </c>
      <c r="Y247">
        <v>3027.75</v>
      </c>
      <c r="Z247" s="2">
        <f t="shared" si="110"/>
        <v>-1.4805173676075811E-2</v>
      </c>
      <c r="AA247" s="11">
        <f t="shared" si="111"/>
        <v>21.492801644887042</v>
      </c>
      <c r="AB247">
        <v>570.20001200000002</v>
      </c>
      <c r="AC247" s="2">
        <f t="shared" si="112"/>
        <v>-3.7149610864918414E-2</v>
      </c>
      <c r="AD247" s="11">
        <f t="shared" si="113"/>
        <v>3.4323754002789504</v>
      </c>
      <c r="AE247">
        <v>243.89999399999999</v>
      </c>
      <c r="AF247" s="2">
        <f t="shared" si="114"/>
        <v>-2.8093257956883E-2</v>
      </c>
      <c r="AG247" s="11">
        <f t="shared" si="115"/>
        <v>9.5537503106216857</v>
      </c>
      <c r="AH247">
        <v>283.14999399999999</v>
      </c>
      <c r="AI247" s="2">
        <f t="shared" si="116"/>
        <v>-2.9643572158063236E-2</v>
      </c>
      <c r="AJ247" s="11">
        <f t="shared" si="117"/>
        <v>118.88068479294932</v>
      </c>
      <c r="AK247">
        <v>376.45001200000002</v>
      </c>
      <c r="AL247" s="2">
        <f t="shared" si="118"/>
        <v>3.0522924627087722E-2</v>
      </c>
      <c r="AM247" s="11">
        <f t="shared" si="119"/>
        <v>41.138320128954177</v>
      </c>
      <c r="AN247">
        <v>28.1</v>
      </c>
      <c r="AO247" s="2">
        <f t="shared" si="120"/>
        <v>4.2671575411073359E-2</v>
      </c>
      <c r="AP247" s="11">
        <f t="shared" si="121"/>
        <v>28.885626918673367</v>
      </c>
      <c r="AQ247">
        <v>256.64999399999999</v>
      </c>
      <c r="AR247" s="2">
        <f t="shared" si="122"/>
        <v>-2.7656820110317004E-2</v>
      </c>
      <c r="AS247" s="11">
        <f t="shared" si="123"/>
        <v>2.910564194935882</v>
      </c>
      <c r="AT247">
        <v>1496.0500489999999</v>
      </c>
      <c r="AU247" s="2">
        <f t="shared" si="124"/>
        <v>-2.2189510457516382E-2</v>
      </c>
      <c r="AV247" s="11">
        <f t="shared" si="125"/>
        <v>3.4646076137348314</v>
      </c>
      <c r="AW247" s="12">
        <f t="shared" si="96"/>
        <v>255.7482751238629</v>
      </c>
      <c r="AX247" s="7">
        <f t="shared" si="126"/>
        <v>-8.9486361731458963E-3</v>
      </c>
    </row>
    <row r="248" spans="3:50" x14ac:dyDescent="0.3">
      <c r="C248" s="8">
        <v>45204</v>
      </c>
      <c r="D248">
        <v>138.949997</v>
      </c>
      <c r="E248" s="2">
        <f t="shared" si="97"/>
        <v>7.2013680719607009E-4</v>
      </c>
      <c r="F248" s="11">
        <f t="shared" si="127"/>
        <v>3.3267937672542551</v>
      </c>
      <c r="G248">
        <v>289.35000600000001</v>
      </c>
      <c r="H248" s="2">
        <f t="shared" si="98"/>
        <v>4.8619341609890121E-3</v>
      </c>
      <c r="I248" s="11">
        <f t="shared" si="99"/>
        <v>3.4949105093487134</v>
      </c>
      <c r="J248">
        <v>1235.4499510000001</v>
      </c>
      <c r="K248" s="2">
        <f t="shared" si="100"/>
        <v>-3.3077309006663835E-3</v>
      </c>
      <c r="L248" s="11">
        <f t="shared" si="101"/>
        <v>3.3718079741240796</v>
      </c>
      <c r="M248">
        <v>1463.4499510000001</v>
      </c>
      <c r="N248" s="2">
        <f t="shared" si="102"/>
        <v>1.3223924476321036E-2</v>
      </c>
      <c r="O248" s="11">
        <f t="shared" si="103"/>
        <v>2.6176599356950963</v>
      </c>
      <c r="P248">
        <v>89.650002000000001</v>
      </c>
      <c r="Q248" s="2">
        <f t="shared" si="104"/>
        <v>6.1728845381119335E-3</v>
      </c>
      <c r="R248" s="11">
        <f t="shared" si="105"/>
        <v>3.4271049105867073</v>
      </c>
      <c r="S248">
        <v>436.04998799999998</v>
      </c>
      <c r="T248" s="2">
        <f t="shared" si="106"/>
        <v>-1.146938759730709E-4</v>
      </c>
      <c r="U248" s="11">
        <f t="shared" si="107"/>
        <v>4.2350655880367674</v>
      </c>
      <c r="V248">
        <v>234.39999399999999</v>
      </c>
      <c r="W248" s="2">
        <f t="shared" si="108"/>
        <v>3.5335689982394669E-2</v>
      </c>
      <c r="X248" s="11">
        <f t="shared" si="109"/>
        <v>5.7761571954607192</v>
      </c>
      <c r="Y248">
        <v>3096.0500489999999</v>
      </c>
      <c r="Z248" s="2">
        <f t="shared" si="110"/>
        <v>2.2558021302947706E-2</v>
      </c>
      <c r="AA248" s="11">
        <f t="shared" si="111"/>
        <v>21.977636722252434</v>
      </c>
      <c r="AB248">
        <v>562.5</v>
      </c>
      <c r="AC248" s="2">
        <f t="shared" si="112"/>
        <v>-1.3504054433446822E-2</v>
      </c>
      <c r="AD248" s="11">
        <f t="shared" si="113"/>
        <v>3.3860244160375594</v>
      </c>
      <c r="AE248">
        <v>240.550003</v>
      </c>
      <c r="AF248" s="2">
        <f t="shared" si="114"/>
        <v>-1.3735100788891286E-2</v>
      </c>
      <c r="AG248" s="11">
        <f t="shared" si="115"/>
        <v>9.4225285871933959</v>
      </c>
      <c r="AH248">
        <v>279.29998799999998</v>
      </c>
      <c r="AI248" s="2">
        <f t="shared" si="116"/>
        <v>-1.3597054852842461E-2</v>
      </c>
      <c r="AJ248" s="11">
        <f t="shared" si="117"/>
        <v>117.26425760087612</v>
      </c>
      <c r="AK248">
        <v>381.39999399999999</v>
      </c>
      <c r="AL248" s="2">
        <f t="shared" si="118"/>
        <v>1.3149108360235529E-2</v>
      </c>
      <c r="AM248" s="11">
        <f t="shared" si="119"/>
        <v>41.679252358087851</v>
      </c>
      <c r="AN248">
        <v>29.5</v>
      </c>
      <c r="AO248" s="2">
        <f t="shared" si="120"/>
        <v>4.9822064056939341E-2</v>
      </c>
      <c r="AP248" s="11">
        <f t="shared" si="121"/>
        <v>30.324768473340363</v>
      </c>
      <c r="AQ248">
        <v>257.79998799999998</v>
      </c>
      <c r="AR248" s="2">
        <f t="shared" si="122"/>
        <v>4.4807871688474776E-3</v>
      </c>
      <c r="AS248" s="11">
        <f t="shared" si="123"/>
        <v>2.9236058136346577</v>
      </c>
      <c r="AT248">
        <v>1498.150024</v>
      </c>
      <c r="AU248" s="2">
        <f t="shared" si="124"/>
        <v>1.403679643875444E-3</v>
      </c>
      <c r="AV248" s="11">
        <f t="shared" si="125"/>
        <v>3.469470812916247</v>
      </c>
      <c r="AW248" s="12">
        <f t="shared" si="96"/>
        <v>256.69704466484495</v>
      </c>
      <c r="AX248" s="7">
        <f t="shared" si="126"/>
        <v>3.709778846103795E-3</v>
      </c>
    </row>
    <row r="249" spans="3:50" x14ac:dyDescent="0.3">
      <c r="C249" s="8">
        <v>45205</v>
      </c>
      <c r="D249">
        <v>139</v>
      </c>
      <c r="E249" s="2">
        <f t="shared" si="97"/>
        <v>3.5986326793513435E-4</v>
      </c>
      <c r="F249" s="11">
        <f t="shared" si="127"/>
        <v>3.3279909581310854</v>
      </c>
      <c r="G249">
        <v>287.79998799999998</v>
      </c>
      <c r="H249" s="2">
        <f t="shared" si="98"/>
        <v>-5.3568963810562975E-3</v>
      </c>
      <c r="I249" s="11">
        <f t="shared" si="99"/>
        <v>3.4761886358890677</v>
      </c>
      <c r="J249">
        <v>1237.6999510000001</v>
      </c>
      <c r="K249" s="2">
        <f t="shared" si="100"/>
        <v>1.8211988257224032E-3</v>
      </c>
      <c r="L249" s="11">
        <f t="shared" si="101"/>
        <v>3.3779487068471159</v>
      </c>
      <c r="M249">
        <v>1478.6999510000001</v>
      </c>
      <c r="N249" s="2">
        <f t="shared" si="102"/>
        <v>1.042058185152106E-2</v>
      </c>
      <c r="O249" s="11">
        <f t="shared" si="103"/>
        <v>2.6449374753144546</v>
      </c>
      <c r="P249">
        <v>89.75</v>
      </c>
      <c r="Q249" s="2">
        <f t="shared" si="104"/>
        <v>1.1154266343462726E-3</v>
      </c>
      <c r="R249" s="11">
        <f t="shared" si="105"/>
        <v>3.4309275946826747</v>
      </c>
      <c r="S249">
        <v>442.14999399999999</v>
      </c>
      <c r="T249" s="2">
        <f t="shared" si="106"/>
        <v>1.3989235564432656E-2</v>
      </c>
      <c r="U249" s="11">
        <f t="shared" si="107"/>
        <v>4.2943109181786365</v>
      </c>
      <c r="V249">
        <v>258.14999399999999</v>
      </c>
      <c r="W249" s="2">
        <f t="shared" si="108"/>
        <v>0.10132252819084964</v>
      </c>
      <c r="X249" s="11">
        <f t="shared" si="109"/>
        <v>6.3614120457325667</v>
      </c>
      <c r="Y249">
        <v>3093.6999510000001</v>
      </c>
      <c r="Z249" s="2">
        <f t="shared" si="110"/>
        <v>-7.5906331060726639E-4</v>
      </c>
      <c r="AA249" s="11">
        <f t="shared" si="111"/>
        <v>21.960954304562719</v>
      </c>
      <c r="AB249">
        <v>560.70001200000002</v>
      </c>
      <c r="AC249" s="2">
        <f t="shared" si="112"/>
        <v>-3.1999786666666585E-3</v>
      </c>
      <c r="AD249" s="11">
        <f t="shared" si="113"/>
        <v>3.3751892101414267</v>
      </c>
      <c r="AE249">
        <v>246.300003</v>
      </c>
      <c r="AF249" s="2">
        <f t="shared" si="114"/>
        <v>2.3903554056492693E-2</v>
      </c>
      <c r="AG249" s="11">
        <f t="shared" si="115"/>
        <v>9.6477605086262201</v>
      </c>
      <c r="AH249">
        <v>285.5</v>
      </c>
      <c r="AI249" s="2">
        <f t="shared" si="116"/>
        <v>2.2198396943719167E-2</v>
      </c>
      <c r="AJ249" s="11">
        <f t="shared" si="117"/>
        <v>119.86733613841091</v>
      </c>
      <c r="AK249">
        <v>368.39999399999999</v>
      </c>
      <c r="AL249" s="2">
        <f t="shared" si="118"/>
        <v>-3.4084950719742269E-2</v>
      </c>
      <c r="AM249" s="11">
        <f t="shared" si="119"/>
        <v>40.258617095426722</v>
      </c>
      <c r="AN249">
        <v>29.1</v>
      </c>
      <c r="AO249" s="2">
        <f t="shared" si="120"/>
        <v>-1.3559322033898202E-2</v>
      </c>
      <c r="AP249" s="11">
        <f t="shared" si="121"/>
        <v>29.913585172006936</v>
      </c>
      <c r="AQ249">
        <v>258.75</v>
      </c>
      <c r="AR249" s="2">
        <f t="shared" si="122"/>
        <v>3.6850738720748399E-3</v>
      </c>
      <c r="AS249" s="11">
        <f t="shared" si="123"/>
        <v>2.9343795170307287</v>
      </c>
      <c r="AT249">
        <v>1501.25</v>
      </c>
      <c r="AU249" s="2">
        <f t="shared" si="124"/>
        <v>2.0692026501611949E-3</v>
      </c>
      <c r="AV249" s="11">
        <f t="shared" si="125"/>
        <v>3.4766498511169903</v>
      </c>
      <c r="AW249" s="12">
        <f t="shared" si="96"/>
        <v>258.34818813209824</v>
      </c>
      <c r="AX249" s="7">
        <f t="shared" si="126"/>
        <v>6.4322651996602254E-3</v>
      </c>
    </row>
    <row r="254" spans="3:50" ht="14.4" customHeight="1" x14ac:dyDescent="0.3">
      <c r="AO254" s="24" t="s">
        <v>40</v>
      </c>
      <c r="AP254" s="24"/>
      <c r="AQ254" s="24"/>
      <c r="AR254" s="24"/>
      <c r="AS254" s="15"/>
    </row>
    <row r="255" spans="3:50" x14ac:dyDescent="0.3">
      <c r="AO255" s="24"/>
      <c r="AP255" s="24"/>
      <c r="AQ255" s="24"/>
      <c r="AR255" s="24"/>
      <c r="AS255" s="15"/>
    </row>
    <row r="256" spans="3:50" x14ac:dyDescent="0.3">
      <c r="AO256" s="24"/>
      <c r="AP256" s="24"/>
      <c r="AQ256" s="24"/>
      <c r="AR256" s="24"/>
      <c r="AS256" s="29">
        <f>((AW249/AW2)-1)</f>
        <v>1.5834818813618994</v>
      </c>
    </row>
    <row r="257" spans="41:45" x14ac:dyDescent="0.3">
      <c r="AO257" s="15"/>
      <c r="AP257" s="15"/>
      <c r="AQ257" s="15"/>
      <c r="AR257" s="15"/>
      <c r="AS257" s="15"/>
    </row>
    <row r="259" spans="41:45" x14ac:dyDescent="0.3">
      <c r="AP259" s="5" t="s">
        <v>27</v>
      </c>
      <c r="AQ259" s="16">
        <f>_xlfn.STDEV.P(AX3:AX249)</f>
        <v>1.383753840113407E-2</v>
      </c>
    </row>
  </sheetData>
  <mergeCells count="1">
    <mergeCell ref="AO254:AR2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 Return Data</vt:lpstr>
      <vt:lpstr>Excess Return Data</vt:lpstr>
      <vt:lpstr>Var-Covar Matrix</vt:lpstr>
      <vt:lpstr>Correlation Matrix</vt:lpstr>
      <vt:lpstr>PortfolioVar &amp; Exp. Rt.</vt:lpstr>
      <vt:lpstr>Equity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Mittal</dc:creator>
  <cp:lastModifiedBy>Ayush Mittal</cp:lastModifiedBy>
  <dcterms:created xsi:type="dcterms:W3CDTF">2015-06-05T18:17:20Z</dcterms:created>
  <dcterms:modified xsi:type="dcterms:W3CDTF">2023-10-08T10:24:25Z</dcterms:modified>
</cp:coreProperties>
</file>